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XCEL\XLS\ZZ\GFS\"/>
    </mc:Choice>
  </mc:AlternateContent>
  <xr:revisionPtr revIDLastSave="0" documentId="13_ncr:1_{6D0DE07A-05E9-48EC-BCDE-D1F0EF0560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KRIV IN DATA HÄR" sheetId="5" r:id="rId1"/>
    <sheet name="STARTLISTA" sheetId="4" r:id="rId2"/>
    <sheet name="MATRIKEL" sheetId="7" r:id="rId3"/>
  </sheets>
  <definedNames>
    <definedName name="_xlnm.Print_Area" localSheetId="1">STARTLISTA!$B$1:$D$38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4" l="1"/>
  <c r="B43" i="4"/>
  <c r="C42" i="4"/>
  <c r="B42" i="4"/>
  <c r="C41" i="4"/>
  <c r="B41" i="4"/>
  <c r="C40" i="4"/>
  <c r="B40" i="4"/>
  <c r="C38" i="4"/>
  <c r="B38" i="4"/>
  <c r="C37" i="4"/>
  <c r="B37" i="4"/>
  <c r="C36" i="4"/>
  <c r="B36" i="4"/>
  <c r="C35" i="4"/>
  <c r="B35" i="4"/>
  <c r="C33" i="4"/>
  <c r="B33" i="4"/>
  <c r="C32" i="4"/>
  <c r="B32" i="4"/>
  <c r="C31" i="4"/>
  <c r="B31" i="4"/>
  <c r="C30" i="4"/>
  <c r="B30" i="4"/>
  <c r="C28" i="4"/>
  <c r="B28" i="4"/>
  <c r="C27" i="4"/>
  <c r="B27" i="4"/>
  <c r="C26" i="4"/>
  <c r="B26" i="4"/>
  <c r="C25" i="4"/>
  <c r="B25" i="4"/>
  <c r="C23" i="4"/>
  <c r="B23" i="4"/>
  <c r="C22" i="4"/>
  <c r="B22" i="4"/>
  <c r="C21" i="4"/>
  <c r="B21" i="4"/>
  <c r="C20" i="4"/>
  <c r="B20" i="4"/>
  <c r="C18" i="4"/>
  <c r="B18" i="4"/>
  <c r="C17" i="4"/>
  <c r="B17" i="4"/>
  <c r="C16" i="4"/>
  <c r="B16" i="4"/>
  <c r="C15" i="4"/>
  <c r="B15" i="4"/>
  <c r="C13" i="4"/>
  <c r="B13" i="4"/>
  <c r="C12" i="4"/>
  <c r="B12" i="4"/>
  <c r="C11" i="4"/>
  <c r="B11" i="4"/>
  <c r="C10" i="4"/>
  <c r="B10" i="4"/>
  <c r="C8" i="4"/>
  <c r="B8" i="4"/>
  <c r="C7" i="4"/>
  <c r="B7" i="4"/>
  <c r="C6" i="4"/>
  <c r="B6" i="4"/>
  <c r="C5" i="4"/>
  <c r="B5" i="4"/>
  <c r="B39" i="4"/>
  <c r="B34" i="4"/>
  <c r="B29" i="4"/>
  <c r="B24" i="4" l="1"/>
  <c r="B19" i="4"/>
  <c r="B14" i="4" l="1"/>
  <c r="B9" i="4"/>
  <c r="B4" i="4"/>
  <c r="D2" i="4"/>
  <c r="B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Ulf Ryberg</author>
  </authors>
  <commentList>
    <comment ref="D1" authorId="0" shapeId="0" xr:uid="{BBB235EB-2C66-474A-AFA3-638D9722D0E3}">
      <text>
        <r>
          <rPr>
            <b/>
            <sz val="9"/>
            <color indexed="81"/>
            <rFont val="Tahoma"/>
            <family val="2"/>
          </rPr>
          <t>Ulf Ryberg:     FYLL I DE GULA FÄLTEN</t>
        </r>
        <r>
          <rPr>
            <sz val="9"/>
            <color indexed="81"/>
            <rFont val="Tahoma"/>
            <family val="2"/>
          </rPr>
          <t xml:space="preserve">
1. Fyll i nedan gula rutor om Datum/Bana/ starttider/Arrangörer
2. Sätt ihop bollarna genom att skriva ett tvåsiffriga unikt nr på varje gubbe, där första siffran är boll nr, Exempel:
Ogge, Jocke, Pelle går i boll nr 3 - Skriv då in här i listan:
Ogge  31, Jocke  32, Pelle  33
Och så gör du på samma sätt på alla gubbar.
Efter du har gjort detta - Klicka på fliken STARTLISTA = KLAR! 
(och lägg till GB ansvarig matcher etc)
(#N/A tecknet visas på alla tomma platser i bollarna)</t>
        </r>
      </text>
    </comment>
  </commentList>
</comments>
</file>

<file path=xl/sharedStrings.xml><?xml version="1.0" encoding="utf-8"?>
<sst xmlns="http://schemas.openxmlformats.org/spreadsheetml/2006/main" count="213" uniqueCount="144">
  <si>
    <t>Johan Bjärkling</t>
  </si>
  <si>
    <t>710720-003</t>
  </si>
  <si>
    <t>Ulf Ryberg</t>
  </si>
  <si>
    <t>640701-024</t>
  </si>
  <si>
    <t>Peter Jansson</t>
  </si>
  <si>
    <t>641120-004</t>
  </si>
  <si>
    <t>Morgan Rahm</t>
  </si>
  <si>
    <t>Lars Ogrelius</t>
  </si>
  <si>
    <t>601112-003</t>
  </si>
  <si>
    <t>Stefan Pettersson</t>
  </si>
  <si>
    <t>621222-014</t>
  </si>
  <si>
    <t>Roberth Österman</t>
  </si>
  <si>
    <t>640728-005</t>
  </si>
  <si>
    <t>Ulf Johansson</t>
  </si>
  <si>
    <t>730325-012</t>
  </si>
  <si>
    <t>Håkan Daal</t>
  </si>
  <si>
    <t>640818-027</t>
  </si>
  <si>
    <t>Per Carlsson</t>
  </si>
  <si>
    <t>Ulf Jonasson</t>
  </si>
  <si>
    <t>600228-006</t>
  </si>
  <si>
    <t>600401-011</t>
  </si>
  <si>
    <t>Anders Fröjd</t>
  </si>
  <si>
    <t>670227-040</t>
  </si>
  <si>
    <t>Joakim Jörenius</t>
  </si>
  <si>
    <t>Magnus Norin</t>
  </si>
  <si>
    <t>Per-Erik Hermansson</t>
  </si>
  <si>
    <t>Henrik Siverbrant</t>
  </si>
  <si>
    <t>Tomi Glavenhult</t>
  </si>
  <si>
    <t>710418-002</t>
  </si>
  <si>
    <t>670618-004</t>
  </si>
  <si>
    <t>690227-045</t>
  </si>
  <si>
    <t>590426-017</t>
  </si>
  <si>
    <t>690528-008</t>
  </si>
  <si>
    <t>630303-006</t>
  </si>
  <si>
    <t>630315-003</t>
  </si>
  <si>
    <t>Golf-Id</t>
  </si>
  <si>
    <t>Namn</t>
  </si>
  <si>
    <t>Jonas Henriksson</t>
  </si>
  <si>
    <t>STARTLISTA GOLF FOR SOME CLUB</t>
  </si>
  <si>
    <t>Fredrik Hellsing</t>
  </si>
  <si>
    <t>690322-004</t>
  </si>
  <si>
    <t>Boll nr</t>
  </si>
  <si>
    <t>Boll 1 Starttid:</t>
  </si>
  <si>
    <t>Boll 2 Starttid:</t>
  </si>
  <si>
    <t>Boll 3 Starttid:</t>
  </si>
  <si>
    <t>Boll 4 Starttid:</t>
  </si>
  <si>
    <t>Arrangörer</t>
  </si>
  <si>
    <t>Speldatum:</t>
  </si>
  <si>
    <t>Komm. (GB ansv, Matcher etc)</t>
  </si>
  <si>
    <t>Boll 5 Starttid:</t>
  </si>
  <si>
    <t>YYYY-MM-DD</t>
  </si>
  <si>
    <t>Jonas Håkansson</t>
  </si>
  <si>
    <t>Mats Nordström</t>
  </si>
  <si>
    <t>671109-053</t>
  </si>
  <si>
    <t>Patrik Carnbäck</t>
  </si>
  <si>
    <t>680201-006</t>
  </si>
  <si>
    <t>690411-012</t>
  </si>
  <si>
    <t>Bana (Spelform)</t>
  </si>
  <si>
    <t>tt:mm</t>
  </si>
  <si>
    <t>XXXX / XXXX</t>
  </si>
  <si>
    <t>Stefan Hallsback</t>
  </si>
  <si>
    <t>640908-012</t>
  </si>
  <si>
    <t>Boll 6 Starttid:</t>
  </si>
  <si>
    <t>Boll 7 Starttid:</t>
  </si>
  <si>
    <t>Dennis Bengtsson</t>
  </si>
  <si>
    <t>Martin Petterson</t>
  </si>
  <si>
    <t>660617-011</t>
  </si>
  <si>
    <t>680311-010</t>
  </si>
  <si>
    <t>Boll 8 Starttid:</t>
  </si>
  <si>
    <t>Bana / (spelform)</t>
  </si>
  <si>
    <t>Kurt-Olof Lagergren</t>
  </si>
  <si>
    <t>720728-035</t>
  </si>
  <si>
    <t>Johan Spencer</t>
  </si>
  <si>
    <t>750113-030</t>
  </si>
  <si>
    <t>Mikael Eriksson</t>
  </si>
  <si>
    <t>640924-006</t>
  </si>
  <si>
    <t>Anders Månsson</t>
  </si>
  <si>
    <t>650307-012</t>
  </si>
  <si>
    <t>carnback@achockey.se</t>
  </si>
  <si>
    <t>0708-27 12 88</t>
  </si>
  <si>
    <t>Ordförande</t>
  </si>
  <si>
    <t>Per Carlson</t>
  </si>
  <si>
    <t>pcarlso3@icloud.com</t>
  </si>
  <si>
    <t>0793-55 37 59</t>
  </si>
  <si>
    <t>fredrik.hellsing@gmail.com</t>
  </si>
  <si>
    <t>0732-30 17 18</t>
  </si>
  <si>
    <t>bengtsson.dennis@gmail.com</t>
  </si>
  <si>
    <t>0706-698109</t>
  </si>
  <si>
    <t>j.b@dressing-room.se</t>
  </si>
  <si>
    <t>0707-78 50 12</t>
  </si>
  <si>
    <t>Revisor</t>
  </si>
  <si>
    <t>daal@linneab.se</t>
  </si>
  <si>
    <t>0705-91 91 01</t>
  </si>
  <si>
    <t>mikael@ceme.se</t>
  </si>
  <si>
    <t>0709-75 92 10</t>
  </si>
  <si>
    <t>anders@lejonen.se</t>
  </si>
  <si>
    <t>0709-40 40 69</t>
  </si>
  <si>
    <t>tomi.glavenhult@midroc.se</t>
  </si>
  <si>
    <t>0701-80 14 56</t>
  </si>
  <si>
    <t>hallsback@live.se</t>
  </si>
  <si>
    <t>0767-93 01 90</t>
  </si>
  <si>
    <t>jonas.henriksson@trio-perfekta.se</t>
  </si>
  <si>
    <t>0708-98 05 38</t>
  </si>
  <si>
    <t>jonashakansson69@gmail.com</t>
  </si>
  <si>
    <t>0701-65 12 02</t>
  </si>
  <si>
    <t>per-erik.hermansson@poaelektro.se</t>
  </si>
  <si>
    <t>0761-44 43 00</t>
  </si>
  <si>
    <t>Styrelseledamot</t>
  </si>
  <si>
    <t>p.j@hotmail.se</t>
  </si>
  <si>
    <t>0708-52 88 00</t>
  </si>
  <si>
    <t>Vice Ordförande</t>
  </si>
  <si>
    <t>ulf@fogfria.se</t>
  </si>
  <si>
    <t>0707-90 99 62</t>
  </si>
  <si>
    <t>Valberedning</t>
  </si>
  <si>
    <t>jonasson@linneab.se</t>
  </si>
  <si>
    <t>0705-81 81 99</t>
  </si>
  <si>
    <t>joakim@eceab.se</t>
  </si>
  <si>
    <t>0707-80 32 00</t>
  </si>
  <si>
    <t>Kurre Lagergren</t>
  </si>
  <si>
    <t>kurt-olof.lagergren@menigo.se</t>
  </si>
  <si>
    <t>0769-46 21 66</t>
  </si>
  <si>
    <t>anders@adressopost.se</t>
  </si>
  <si>
    <t>0705-18 33 10</t>
  </si>
  <si>
    <t>info@matsnordstrom.com</t>
  </si>
  <si>
    <t>0706-98 81 50</t>
  </si>
  <si>
    <t>magnus@norinshantverk.se</t>
  </si>
  <si>
    <t>0708-77 59 12</t>
  </si>
  <si>
    <t>lo@binzel.se</t>
  </si>
  <si>
    <t>0705-98 79 55</t>
  </si>
  <si>
    <t>martin.petersson68@gmail.com</t>
  </si>
  <si>
    <t>0700-67 22 79</t>
  </si>
  <si>
    <t>stefan@sp62.se</t>
  </si>
  <si>
    <t>0704-17 40 82</t>
  </si>
  <si>
    <t>mojjeservice@hotmail.se</t>
  </si>
  <si>
    <t>0707-96 63 00</t>
  </si>
  <si>
    <t>Kassör</t>
  </si>
  <si>
    <t>ulf.ryberg@korab.se</t>
  </si>
  <si>
    <t>0705-98 21 44</t>
  </si>
  <si>
    <t>henrik.siverbrant@gmail.com</t>
  </si>
  <si>
    <t>0706-45 45 33</t>
  </si>
  <si>
    <t>johan.spencer@swedishmatch.com</t>
  </si>
  <si>
    <t>0702-69 55 63</t>
  </si>
  <si>
    <t>roberth@janec.se</t>
  </si>
  <si>
    <t>0705-47 50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</si>
</sst>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4F4F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5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3" xfId="0" applyFont="1" applyFill="1" applyBorder="1"/>
    <xf numFmtId="0" fontId="5" fillId="7" borderId="0" xfId="0" applyFont="1" applyFill="1"/>
    <xf numFmtId="0" fontId="6" fillId="7" borderId="0" xfId="0" applyFont="1" applyFill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8" borderId="2" xfId="0" applyFont="1" applyFill="1" applyBorder="1" applyAlignment="1">
      <alignment horizontal="left"/>
    </xf>
    <xf numFmtId="49" fontId="2" fillId="8" borderId="2" xfId="0" applyNumberFormat="1" applyFont="1" applyFill="1" applyBorder="1" applyAlignment="1">
      <alignment horizontal="left"/>
    </xf>
    <xf numFmtId="0" fontId="1" fillId="9" borderId="4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 indent="1"/>
    </xf>
    <xf numFmtId="0" fontId="1" fillId="4" borderId="2" xfId="0" applyFont="1" applyFill="1" applyBorder="1" applyAlignment="1">
      <alignment horizontal="left" indent="1"/>
    </xf>
    <xf numFmtId="0" fontId="1" fillId="6" borderId="2" xfId="0" applyFont="1" applyFill="1" applyBorder="1" applyAlignment="1">
      <alignment horizontal="left" indent="1"/>
    </xf>
    <xf numFmtId="0" fontId="9" fillId="6" borderId="2" xfId="0" applyFont="1" applyFill="1" applyBorder="1" applyAlignment="1">
      <alignment horizontal="left" indent="1"/>
    </xf>
    <xf numFmtId="0" fontId="9" fillId="0" borderId="2" xfId="0" applyFont="1" applyBorder="1" applyAlignment="1">
      <alignment horizontal="left" indent="1"/>
    </xf>
    <xf numFmtId="0" fontId="1" fillId="5" borderId="2" xfId="0" applyFont="1" applyFill="1" applyBorder="1" applyAlignment="1">
      <alignment horizontal="left" indent="1"/>
    </xf>
    <xf numFmtId="14" fontId="4" fillId="9" borderId="5" xfId="0" applyNumberFormat="1" applyFont="1" applyFill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9" fillId="0" borderId="0" xfId="0" applyFont="1" applyAlignment="1">
      <alignment horizontal="left" vertical="center"/>
    </xf>
    <xf numFmtId="0" fontId="10" fillId="10" borderId="8" xfId="0" applyFont="1" applyFill="1" applyBorder="1" applyAlignment="1">
      <alignment horizontal="left" vertical="center" wrapText="1"/>
    </xf>
    <xf numFmtId="0" fontId="10" fillId="10" borderId="7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10" fillId="10" borderId="10" xfId="0" applyFont="1" applyFill="1" applyBorder="1" applyAlignment="1">
      <alignment horizontal="left" vertical="center" wrapText="1"/>
    </xf>
    <xf numFmtId="0" fontId="10" fillId="10" borderId="11" xfId="0" applyFont="1" applyFill="1" applyBorder="1" applyAlignment="1">
      <alignment horizontal="left" vertical="center" wrapText="1"/>
    </xf>
    <xf numFmtId="0" fontId="10" fillId="10" borderId="12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10" fillId="10" borderId="14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/>
    </xf>
    <xf numFmtId="0" fontId="10" fillId="10" borderId="16" xfId="0" applyFont="1" applyFill="1" applyBorder="1" applyAlignment="1">
      <alignment horizontal="left" vertical="center" wrapText="1"/>
    </xf>
    <xf numFmtId="0" fontId="10" fillId="10" borderId="17" xfId="0" applyFont="1" applyFill="1" applyBorder="1" applyAlignment="1">
      <alignment horizontal="left" vertical="center" wrapText="1"/>
    </xf>
    <xf numFmtId="0" fontId="10" fillId="10" borderId="18" xfId="0" applyFont="1" applyFill="1" applyBorder="1" applyAlignment="1">
      <alignment horizontal="left" vertical="center" wrapText="1"/>
    </xf>
  </cellXfs>
  <cellStyles count="2">
    <cellStyle name="Good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2</xdr:row>
      <xdr:rowOff>133350</xdr:rowOff>
    </xdr:from>
    <xdr:to>
      <xdr:col>7</xdr:col>
      <xdr:colOff>466725</xdr:colOff>
      <xdr:row>8</xdr:row>
      <xdr:rowOff>200025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98D7DCE-09C0-49B7-BCF6-0B68F44851B8}"/>
            </a:ext>
          </a:extLst>
        </xdr:cNvPr>
        <xdr:cNvSpPr txBox="1"/>
      </xdr:nvSpPr>
      <xdr:spPr>
        <a:xfrm>
          <a:off x="6076950" y="762000"/>
          <a:ext cx="2419350" cy="1362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OBS! Här skall du inte fylla i något för när du fyllt i alla gula fält på det andra bladet "SKRIV IN DATA HÄR" så blir startlistan automatiskt klar!</a:t>
          </a:r>
        </a:p>
        <a:p>
          <a:r>
            <a:rPr lang="en-US" sz="1400" b="1"/>
            <a:t>//Rypo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ikael@ceme.se" TargetMode="External"/><Relationship Id="rId2" Type="http://schemas.openxmlformats.org/officeDocument/2006/relationships/hyperlink" Target="mailto:bengtsson.dennis@gmail.com" TargetMode="External"/><Relationship Id="rId1" Type="http://schemas.openxmlformats.org/officeDocument/2006/relationships/hyperlink" Target="mailto:pcarlso3@icloud.com" TargetMode="External"/><Relationship Id="rId4" Type="http://schemas.openxmlformats.org/officeDocument/2006/relationships/hyperlink" Target="mailto:kurt-olof.lagergren@menigo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zoomScale="125" zoomScaleNormal="125" workbookViewId="0">
      <selection activeCell="D3" sqref="D3"/>
    </sheetView>
  </sheetViews>
  <sheetFormatPr defaultRowHeight="15" x14ac:dyDescent="0.25"/>
  <cols>
    <col min="1" max="1" width="14.5703125" customWidth="1"/>
    <col min="2" max="2" width="34.85546875" customWidth="1"/>
    <col min="3" max="3" width="4" customWidth="1"/>
    <col min="5" max="5" width="22.85546875" customWidth="1"/>
    <col min="6" max="6" width="18.42578125" customWidth="1"/>
    <col min="8" max="8" width="13.42578125" customWidth="1"/>
    <col min="9" max="9" width="33.5703125" style="10" customWidth="1"/>
  </cols>
  <sheetData>
    <row r="1" spans="1:6" ht="16.5" thickBot="1" x14ac:dyDescent="0.3">
      <c r="D1" s="8" t="s">
        <v>41</v>
      </c>
      <c r="E1" s="5" t="s">
        <v>36</v>
      </c>
      <c r="F1" s="4" t="s">
        <v>35</v>
      </c>
    </row>
    <row r="3" spans="1:6" ht="14.25" customHeight="1" x14ac:dyDescent="0.25">
      <c r="D3" s="9"/>
      <c r="E3" s="1" t="s">
        <v>21</v>
      </c>
      <c r="F3" s="2" t="s">
        <v>22</v>
      </c>
    </row>
    <row r="4" spans="1:6" ht="14.25" customHeight="1" x14ac:dyDescent="0.25">
      <c r="D4" s="9"/>
      <c r="E4" s="1" t="s">
        <v>76</v>
      </c>
      <c r="F4" s="2" t="s">
        <v>77</v>
      </c>
    </row>
    <row r="5" spans="1:6" ht="14.25" customHeight="1" x14ac:dyDescent="0.25">
      <c r="D5" s="9"/>
      <c r="E5" s="1" t="s">
        <v>64</v>
      </c>
      <c r="F5" s="2" t="s">
        <v>66</v>
      </c>
    </row>
    <row r="6" spans="1:6" ht="14.25" customHeight="1" x14ac:dyDescent="0.25">
      <c r="D6" s="9"/>
      <c r="E6" s="1" t="s">
        <v>39</v>
      </c>
      <c r="F6" s="2" t="s">
        <v>40</v>
      </c>
    </row>
    <row r="7" spans="1:6" ht="14.25" customHeight="1" x14ac:dyDescent="0.25">
      <c r="D7" s="9"/>
      <c r="E7" s="1" t="s">
        <v>15</v>
      </c>
      <c r="F7" s="2" t="s">
        <v>16</v>
      </c>
    </row>
    <row r="8" spans="1:6" ht="14.25" customHeight="1" x14ac:dyDescent="0.25">
      <c r="D8" s="9"/>
      <c r="E8" s="1" t="s">
        <v>26</v>
      </c>
      <c r="F8" s="2" t="s">
        <v>32</v>
      </c>
    </row>
    <row r="9" spans="1:6" ht="14.25" customHeight="1" x14ac:dyDescent="0.25">
      <c r="D9" s="9"/>
      <c r="E9" s="1" t="s">
        <v>23</v>
      </c>
      <c r="F9" s="2" t="s">
        <v>28</v>
      </c>
    </row>
    <row r="10" spans="1:6" ht="14.25" customHeight="1" x14ac:dyDescent="0.25">
      <c r="D10" s="9"/>
      <c r="E10" s="1" t="s">
        <v>0</v>
      </c>
      <c r="F10" s="2" t="s">
        <v>1</v>
      </c>
    </row>
    <row r="11" spans="1:6" ht="14.25" customHeight="1" x14ac:dyDescent="0.25">
      <c r="D11" s="9"/>
      <c r="E11" s="1" t="s">
        <v>72</v>
      </c>
      <c r="F11" s="2" t="s">
        <v>73</v>
      </c>
    </row>
    <row r="12" spans="1:6" ht="14.25" customHeight="1" x14ac:dyDescent="0.25">
      <c r="D12" s="9"/>
      <c r="E12" s="1" t="s">
        <v>51</v>
      </c>
      <c r="F12" s="2" t="s">
        <v>56</v>
      </c>
    </row>
    <row r="13" spans="1:6" ht="14.25" customHeight="1" x14ac:dyDescent="0.25">
      <c r="D13" s="9"/>
      <c r="E13" s="1" t="s">
        <v>37</v>
      </c>
      <c r="F13" s="2" t="s">
        <v>29</v>
      </c>
    </row>
    <row r="14" spans="1:6" ht="14.25" customHeight="1" x14ac:dyDescent="0.25">
      <c r="A14" s="1" t="s">
        <v>47</v>
      </c>
      <c r="B14" s="12" t="s">
        <v>50</v>
      </c>
      <c r="D14" s="9"/>
      <c r="E14" s="1" t="s">
        <v>70</v>
      </c>
      <c r="F14" s="2" t="s">
        <v>71</v>
      </c>
    </row>
    <row r="15" spans="1:6" ht="14.25" customHeight="1" x14ac:dyDescent="0.25">
      <c r="A15" s="1" t="s">
        <v>57</v>
      </c>
      <c r="B15" s="11" t="s">
        <v>69</v>
      </c>
      <c r="D15" s="9"/>
      <c r="E15" s="1" t="s">
        <v>7</v>
      </c>
      <c r="F15" s="2" t="s">
        <v>8</v>
      </c>
    </row>
    <row r="16" spans="1:6" ht="14.25" customHeight="1" x14ac:dyDescent="0.25">
      <c r="A16" s="1" t="s">
        <v>42</v>
      </c>
      <c r="B16" s="12" t="s">
        <v>58</v>
      </c>
      <c r="D16" s="9"/>
      <c r="E16" s="1" t="s">
        <v>24</v>
      </c>
      <c r="F16" s="2" t="s">
        <v>30</v>
      </c>
    </row>
    <row r="17" spans="1:6" ht="14.25" customHeight="1" x14ac:dyDescent="0.25">
      <c r="A17" s="1" t="s">
        <v>43</v>
      </c>
      <c r="B17" s="12" t="s">
        <v>58</v>
      </c>
      <c r="D17" s="9"/>
      <c r="E17" s="1" t="s">
        <v>65</v>
      </c>
      <c r="F17" s="2" t="s">
        <v>67</v>
      </c>
    </row>
    <row r="18" spans="1:6" ht="14.25" customHeight="1" x14ac:dyDescent="0.25">
      <c r="A18" s="1" t="s">
        <v>44</v>
      </c>
      <c r="B18" s="12" t="s">
        <v>58</v>
      </c>
      <c r="D18" s="9"/>
      <c r="E18" s="1" t="s">
        <v>52</v>
      </c>
      <c r="F18" s="2" t="s">
        <v>53</v>
      </c>
    </row>
    <row r="19" spans="1:6" ht="14.25" customHeight="1" x14ac:dyDescent="0.25">
      <c r="A19" s="1" t="s">
        <v>45</v>
      </c>
      <c r="B19" s="12" t="s">
        <v>58</v>
      </c>
      <c r="D19" s="9"/>
      <c r="E19" s="1" t="s">
        <v>74</v>
      </c>
      <c r="F19" s="2" t="s">
        <v>75</v>
      </c>
    </row>
    <row r="20" spans="1:6" ht="14.25" customHeight="1" x14ac:dyDescent="0.25">
      <c r="A20" s="1" t="s">
        <v>49</v>
      </c>
      <c r="B20" s="12" t="s">
        <v>58</v>
      </c>
      <c r="D20" s="9"/>
      <c r="E20" s="1" t="s">
        <v>6</v>
      </c>
      <c r="F20" s="2" t="s">
        <v>34</v>
      </c>
    </row>
    <row r="21" spans="1:6" ht="14.25" customHeight="1" x14ac:dyDescent="0.25">
      <c r="A21" s="1" t="s">
        <v>62</v>
      </c>
      <c r="B21" s="12" t="s">
        <v>58</v>
      </c>
      <c r="D21" s="9"/>
      <c r="E21" s="1" t="s">
        <v>54</v>
      </c>
      <c r="F21" s="2" t="s">
        <v>55</v>
      </c>
    </row>
    <row r="22" spans="1:6" ht="14.25" customHeight="1" x14ac:dyDescent="0.25">
      <c r="A22" s="1" t="s">
        <v>63</v>
      </c>
      <c r="B22" s="12" t="s">
        <v>58</v>
      </c>
      <c r="D22" s="9"/>
      <c r="E22" s="1" t="s">
        <v>17</v>
      </c>
      <c r="F22" s="2" t="s">
        <v>20</v>
      </c>
    </row>
    <row r="23" spans="1:6" ht="14.25" customHeight="1" x14ac:dyDescent="0.25">
      <c r="A23" s="1" t="s">
        <v>68</v>
      </c>
      <c r="B23" s="12" t="s">
        <v>58</v>
      </c>
      <c r="D23" s="9"/>
      <c r="E23" s="1" t="s">
        <v>25</v>
      </c>
      <c r="F23" s="2" t="s">
        <v>31</v>
      </c>
    </row>
    <row r="24" spans="1:6" ht="14.25" customHeight="1" x14ac:dyDescent="0.25">
      <c r="A24" s="1" t="s">
        <v>46</v>
      </c>
      <c r="B24" s="12" t="s">
        <v>59</v>
      </c>
      <c r="D24" s="9"/>
      <c r="E24" s="1" t="s">
        <v>4</v>
      </c>
      <c r="F24" s="2" t="s">
        <v>5</v>
      </c>
    </row>
    <row r="25" spans="1:6" ht="14.25" customHeight="1" x14ac:dyDescent="0.25">
      <c r="D25" s="9"/>
      <c r="E25" s="1" t="s">
        <v>11</v>
      </c>
      <c r="F25" s="2" t="s">
        <v>12</v>
      </c>
    </row>
    <row r="26" spans="1:6" x14ac:dyDescent="0.25">
      <c r="D26" s="9"/>
      <c r="E26" s="1" t="s">
        <v>60</v>
      </c>
      <c r="F26" s="2" t="s">
        <v>61</v>
      </c>
    </row>
    <row r="27" spans="1:6" x14ac:dyDescent="0.25">
      <c r="D27" s="9"/>
      <c r="E27" s="1" t="s">
        <v>9</v>
      </c>
      <c r="F27" s="2" t="s">
        <v>10</v>
      </c>
    </row>
    <row r="28" spans="1:6" x14ac:dyDescent="0.25">
      <c r="D28" s="9"/>
      <c r="E28" s="1" t="s">
        <v>27</v>
      </c>
      <c r="F28" s="2" t="s">
        <v>33</v>
      </c>
    </row>
    <row r="29" spans="1:6" x14ac:dyDescent="0.25">
      <c r="D29" s="9"/>
      <c r="E29" s="1" t="s">
        <v>13</v>
      </c>
      <c r="F29" s="2" t="s">
        <v>14</v>
      </c>
    </row>
    <row r="30" spans="1:6" x14ac:dyDescent="0.25">
      <c r="D30" s="9"/>
      <c r="E30" s="1" t="s">
        <v>18</v>
      </c>
      <c r="F30" s="2" t="s">
        <v>19</v>
      </c>
    </row>
    <row r="31" spans="1:6" x14ac:dyDescent="0.25">
      <c r="D31" s="9"/>
      <c r="E31" s="1" t="s">
        <v>2</v>
      </c>
      <c r="F31" s="2" t="s">
        <v>3</v>
      </c>
    </row>
  </sheetData>
  <sortState xmlns:xlrd2="http://schemas.microsoft.com/office/spreadsheetml/2017/richdata2" ref="E3:F31">
    <sortCondition ref="E3:E31"/>
  </sortState>
  <pageMargins left="0.7" right="0.7" top="0.75" bottom="0.75" header="0.3" footer="0.3"/>
  <pageSetup paperSize="9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3"/>
  <sheetViews>
    <sheetView workbookViewId="0">
      <selection activeCell="B5" sqref="B5"/>
    </sheetView>
  </sheetViews>
  <sheetFormatPr defaultRowHeight="15" x14ac:dyDescent="0.25"/>
  <cols>
    <col min="1" max="1" width="9.140625" style="3"/>
    <col min="2" max="2" width="32.140625" customWidth="1"/>
    <col min="3" max="3" width="15.140625" style="3" customWidth="1"/>
    <col min="4" max="4" width="33.28515625" customWidth="1"/>
    <col min="7" max="8" width="16.28515625" customWidth="1"/>
  </cols>
  <sheetData>
    <row r="1" spans="1:4" ht="28.5" x14ac:dyDescent="0.45">
      <c r="B1" s="6"/>
      <c r="C1" s="7" t="s">
        <v>38</v>
      </c>
      <c r="D1" s="6"/>
    </row>
    <row r="2" spans="1:4" ht="21" x14ac:dyDescent="0.35">
      <c r="B2" s="20" t="str">
        <f>IF('SKRIV IN DATA HÄR'!B14="","Datum / Bana",'SKRIV IN DATA HÄR'!B14&amp;" / "&amp;'SKRIV IN DATA HÄR'!B15)</f>
        <v>YYYY-MM-DD / Bana / (spelform)</v>
      </c>
      <c r="C2" s="21"/>
      <c r="D2" s="13" t="str">
        <f>"Arrangörer: "&amp;'SKRIV IN DATA HÄR'!B24</f>
        <v>Arrangörer: XXXX / XXXX</v>
      </c>
    </row>
    <row r="3" spans="1:4" ht="18" customHeight="1" x14ac:dyDescent="0.25">
      <c r="A3" s="3" t="s">
        <v>41</v>
      </c>
      <c r="B3" s="14" t="s">
        <v>36</v>
      </c>
      <c r="C3" s="15" t="s">
        <v>35</v>
      </c>
      <c r="D3" s="19" t="s">
        <v>48</v>
      </c>
    </row>
    <row r="4" spans="1:4" ht="24.75" customHeight="1" x14ac:dyDescent="0.25">
      <c r="B4" s="16" t="str">
        <f>"Boll 1 / "&amp;'SKRIV IN DATA HÄR'!B16</f>
        <v>Boll 1 / tt:mm</v>
      </c>
      <c r="C4" s="17"/>
      <c r="D4" s="17"/>
    </row>
    <row r="5" spans="1:4" ht="18" customHeight="1" x14ac:dyDescent="0.25">
      <c r="A5" s="3">
        <v>11</v>
      </c>
      <c r="B5" s="18" t="e">
        <f>VLOOKUP(STARTLISTA!$A5,'SKRIV IN DATA HÄR'!$D$3:$F$31, 2,FALSE)</f>
        <v>#N/A</v>
      </c>
      <c r="C5" s="18" t="e">
        <f>VLOOKUP(STARTLISTA!$A5,'SKRIV IN DATA HÄR'!$D$3:$F$31, 3,FALSE)</f>
        <v>#N/A</v>
      </c>
      <c r="D5" s="18"/>
    </row>
    <row r="6" spans="1:4" ht="18" customHeight="1" x14ac:dyDescent="0.25">
      <c r="A6" s="3">
        <v>12</v>
      </c>
      <c r="B6" s="18" t="e">
        <f>VLOOKUP(STARTLISTA!$A6,'SKRIV IN DATA HÄR'!$D$3:$F$31, 2,FALSE)</f>
        <v>#N/A</v>
      </c>
      <c r="C6" s="18" t="e">
        <f>VLOOKUP(STARTLISTA!$A6,'SKRIV IN DATA HÄR'!$D$3:$F$31, 3,FALSE)</f>
        <v>#N/A</v>
      </c>
      <c r="D6" s="18"/>
    </row>
    <row r="7" spans="1:4" ht="18" customHeight="1" x14ac:dyDescent="0.25">
      <c r="A7" s="3">
        <v>13</v>
      </c>
      <c r="B7" s="18" t="e">
        <f>VLOOKUP(STARTLISTA!$A7,'SKRIV IN DATA HÄR'!$D$3:$F$31, 2,FALSE)</f>
        <v>#N/A</v>
      </c>
      <c r="C7" s="18" t="e">
        <f>VLOOKUP(STARTLISTA!$A7,'SKRIV IN DATA HÄR'!$D$3:$F$31, 3,FALSE)</f>
        <v>#N/A</v>
      </c>
      <c r="D7" s="18"/>
    </row>
    <row r="8" spans="1:4" ht="18" customHeight="1" x14ac:dyDescent="0.25">
      <c r="A8" s="3">
        <v>14</v>
      </c>
      <c r="B8" s="18" t="e">
        <f>VLOOKUP(STARTLISTA!$A8,'SKRIV IN DATA HÄR'!$D$3:$F$31, 2,FALSE)</f>
        <v>#N/A</v>
      </c>
      <c r="C8" s="18" t="e">
        <f>VLOOKUP(STARTLISTA!$A8,'SKRIV IN DATA HÄR'!$D$3:$F$31, 3,FALSE)</f>
        <v>#N/A</v>
      </c>
      <c r="D8" s="18"/>
    </row>
    <row r="9" spans="1:4" ht="18" customHeight="1" x14ac:dyDescent="0.25">
      <c r="B9" s="16" t="str">
        <f>"Boll 2 / "&amp;'SKRIV IN DATA HÄR'!B17</f>
        <v>Boll 2 / tt:mm</v>
      </c>
      <c r="C9" s="17"/>
      <c r="D9" s="17"/>
    </row>
    <row r="10" spans="1:4" ht="18" customHeight="1" x14ac:dyDescent="0.25">
      <c r="A10" s="3">
        <v>21</v>
      </c>
      <c r="B10" s="18" t="e">
        <f>VLOOKUP(STARTLISTA!$A10,'SKRIV IN DATA HÄR'!$D$3:$F$31, 2,FALSE)</f>
        <v>#N/A</v>
      </c>
      <c r="C10" s="18" t="e">
        <f>VLOOKUP(STARTLISTA!$A10,'SKRIV IN DATA HÄR'!$D$3:$F$31, 3,FALSE)</f>
        <v>#N/A</v>
      </c>
      <c r="D10" s="18"/>
    </row>
    <row r="11" spans="1:4" ht="18" customHeight="1" x14ac:dyDescent="0.25">
      <c r="A11" s="3">
        <v>22</v>
      </c>
      <c r="B11" s="18" t="e">
        <f>VLOOKUP(STARTLISTA!$A11,'SKRIV IN DATA HÄR'!$D$3:$F$31, 2,FALSE)</f>
        <v>#N/A</v>
      </c>
      <c r="C11" s="18" t="e">
        <f>VLOOKUP(STARTLISTA!$A11,'SKRIV IN DATA HÄR'!$D$3:$F$31, 3,FALSE)</f>
        <v>#N/A</v>
      </c>
      <c r="D11" s="18"/>
    </row>
    <row r="12" spans="1:4" ht="18" customHeight="1" x14ac:dyDescent="0.25">
      <c r="A12" s="3">
        <v>23</v>
      </c>
      <c r="B12" s="18" t="e">
        <f>VLOOKUP(STARTLISTA!$A12,'SKRIV IN DATA HÄR'!$D$3:$F$31, 2,FALSE)</f>
        <v>#N/A</v>
      </c>
      <c r="C12" s="18" t="e">
        <f>VLOOKUP(STARTLISTA!$A12,'SKRIV IN DATA HÄR'!$D$3:$F$31, 3,FALSE)</f>
        <v>#N/A</v>
      </c>
      <c r="D12" s="18"/>
    </row>
    <row r="13" spans="1:4" ht="18" customHeight="1" x14ac:dyDescent="0.25">
      <c r="A13" s="3">
        <v>24</v>
      </c>
      <c r="B13" s="18" t="e">
        <f>VLOOKUP(STARTLISTA!$A13,'SKRIV IN DATA HÄR'!$D$3:$F$31, 2,FALSE)</f>
        <v>#N/A</v>
      </c>
      <c r="C13" s="18" t="e">
        <f>VLOOKUP(STARTLISTA!$A13,'SKRIV IN DATA HÄR'!$D$3:$F$31, 3,FALSE)</f>
        <v>#N/A</v>
      </c>
      <c r="D13" s="18"/>
    </row>
    <row r="14" spans="1:4" ht="18" customHeight="1" x14ac:dyDescent="0.25">
      <c r="B14" s="16" t="str">
        <f>"Boll 3 / "&amp;'SKRIV IN DATA HÄR'!B18</f>
        <v>Boll 3 / tt:mm</v>
      </c>
      <c r="C14" s="17"/>
      <c r="D14" s="17"/>
    </row>
    <row r="15" spans="1:4" ht="18" customHeight="1" x14ac:dyDescent="0.25">
      <c r="A15" s="3">
        <v>31</v>
      </c>
      <c r="B15" s="18" t="e">
        <f>VLOOKUP(STARTLISTA!$A15,'SKRIV IN DATA HÄR'!$D$3:$F$31, 2,FALSE)</f>
        <v>#N/A</v>
      </c>
      <c r="C15" s="18" t="e">
        <f>VLOOKUP(STARTLISTA!$A15,'SKRIV IN DATA HÄR'!$D$3:$F$31, 3,FALSE)</f>
        <v>#N/A</v>
      </c>
      <c r="D15" s="18"/>
    </row>
    <row r="16" spans="1:4" ht="18" customHeight="1" x14ac:dyDescent="0.25">
      <c r="A16" s="3">
        <v>32</v>
      </c>
      <c r="B16" s="18" t="e">
        <f>VLOOKUP(STARTLISTA!$A16,'SKRIV IN DATA HÄR'!$D$3:$F$31, 2,FALSE)</f>
        <v>#N/A</v>
      </c>
      <c r="C16" s="18" t="e">
        <f>VLOOKUP(STARTLISTA!$A16,'SKRIV IN DATA HÄR'!$D$3:$F$31, 3,FALSE)</f>
        <v>#N/A</v>
      </c>
      <c r="D16" s="18"/>
    </row>
    <row r="17" spans="1:4" ht="18" customHeight="1" x14ac:dyDescent="0.25">
      <c r="A17" s="3">
        <v>33</v>
      </c>
      <c r="B17" s="18" t="e">
        <f>VLOOKUP(STARTLISTA!$A17,'SKRIV IN DATA HÄR'!$D$3:$F$31, 2,FALSE)</f>
        <v>#N/A</v>
      </c>
      <c r="C17" s="18" t="e">
        <f>VLOOKUP(STARTLISTA!$A17,'SKRIV IN DATA HÄR'!$D$3:$F$31, 3,FALSE)</f>
        <v>#N/A</v>
      </c>
      <c r="D17" s="18"/>
    </row>
    <row r="18" spans="1:4" ht="18" customHeight="1" x14ac:dyDescent="0.25">
      <c r="A18" s="3">
        <v>34</v>
      </c>
      <c r="B18" s="18" t="e">
        <f>VLOOKUP(STARTLISTA!$A18,'SKRIV IN DATA HÄR'!$D$3:$F$31, 2,FALSE)</f>
        <v>#N/A</v>
      </c>
      <c r="C18" s="18" t="e">
        <f>VLOOKUP(STARTLISTA!$A18,'SKRIV IN DATA HÄR'!$D$3:$F$31, 3,FALSE)</f>
        <v>#N/A</v>
      </c>
      <c r="D18" s="18"/>
    </row>
    <row r="19" spans="1:4" ht="18" customHeight="1" x14ac:dyDescent="0.25">
      <c r="B19" s="16" t="str">
        <f>"Boll 4 / "&amp;'SKRIV IN DATA HÄR'!B19</f>
        <v>Boll 4 / tt:mm</v>
      </c>
      <c r="C19" s="17"/>
      <c r="D19" s="17"/>
    </row>
    <row r="20" spans="1:4" ht="18" customHeight="1" x14ac:dyDescent="0.25">
      <c r="A20" s="3">
        <v>41</v>
      </c>
      <c r="B20" s="18" t="e">
        <f>VLOOKUP(STARTLISTA!$A20,'SKRIV IN DATA HÄR'!$D$3:$F$31, 2,FALSE)</f>
        <v>#N/A</v>
      </c>
      <c r="C20" s="18" t="e">
        <f>VLOOKUP(STARTLISTA!$A20,'SKRIV IN DATA HÄR'!$D$3:$F$31, 3,FALSE)</f>
        <v>#N/A</v>
      </c>
      <c r="D20" s="18"/>
    </row>
    <row r="21" spans="1:4" ht="18" customHeight="1" x14ac:dyDescent="0.25">
      <c r="A21" s="3">
        <v>42</v>
      </c>
      <c r="B21" s="18" t="e">
        <f>VLOOKUP(STARTLISTA!$A21,'SKRIV IN DATA HÄR'!$D$3:$F$31, 2,FALSE)</f>
        <v>#N/A</v>
      </c>
      <c r="C21" s="18" t="e">
        <f>VLOOKUP(STARTLISTA!$A21,'SKRIV IN DATA HÄR'!$D$3:$F$31, 3,FALSE)</f>
        <v>#N/A</v>
      </c>
      <c r="D21" s="18"/>
    </row>
    <row r="22" spans="1:4" ht="18" customHeight="1" x14ac:dyDescent="0.25">
      <c r="A22" s="3">
        <v>43</v>
      </c>
      <c r="B22" s="18" t="e">
        <f>VLOOKUP(STARTLISTA!$A22,'SKRIV IN DATA HÄR'!$D$3:$F$31, 2,FALSE)</f>
        <v>#N/A</v>
      </c>
      <c r="C22" s="18" t="e">
        <f>VLOOKUP(STARTLISTA!$A22,'SKRIV IN DATA HÄR'!$D$3:$F$31, 3,FALSE)</f>
        <v>#N/A</v>
      </c>
      <c r="D22" s="18"/>
    </row>
    <row r="23" spans="1:4" ht="18" customHeight="1" x14ac:dyDescent="0.25">
      <c r="A23" s="3">
        <v>44</v>
      </c>
      <c r="B23" s="18" t="e">
        <f>VLOOKUP(STARTLISTA!$A23,'SKRIV IN DATA HÄR'!$D$3:$F$31, 2,FALSE)</f>
        <v>#N/A</v>
      </c>
      <c r="C23" s="18" t="e">
        <f>VLOOKUP(STARTLISTA!$A23,'SKRIV IN DATA HÄR'!$D$3:$F$31, 3,FALSE)</f>
        <v>#N/A</v>
      </c>
      <c r="D23" s="18"/>
    </row>
    <row r="24" spans="1:4" ht="18" customHeight="1" x14ac:dyDescent="0.25">
      <c r="B24" s="16" t="str">
        <f>"Boll 5 / "&amp;'SKRIV IN DATA HÄR'!B20</f>
        <v>Boll 5 / tt:mm</v>
      </c>
      <c r="C24" s="17"/>
      <c r="D24" s="17"/>
    </row>
    <row r="25" spans="1:4" ht="18" customHeight="1" x14ac:dyDescent="0.25">
      <c r="A25" s="3">
        <v>51</v>
      </c>
      <c r="B25" s="18" t="e">
        <f>VLOOKUP(STARTLISTA!$A25,'SKRIV IN DATA HÄR'!$D$3:$F$31, 2,FALSE)</f>
        <v>#N/A</v>
      </c>
      <c r="C25" s="18" t="e">
        <f>VLOOKUP(STARTLISTA!$A25,'SKRIV IN DATA HÄR'!$D$3:$F$31, 3,FALSE)</f>
        <v>#N/A</v>
      </c>
      <c r="D25" s="18"/>
    </row>
    <row r="26" spans="1:4" ht="18" customHeight="1" x14ac:dyDescent="0.25">
      <c r="A26" s="3">
        <v>52</v>
      </c>
      <c r="B26" s="18" t="e">
        <f>VLOOKUP(STARTLISTA!$A26,'SKRIV IN DATA HÄR'!$D$3:$F$31, 2,FALSE)</f>
        <v>#N/A</v>
      </c>
      <c r="C26" s="18" t="e">
        <f>VLOOKUP(STARTLISTA!$A26,'SKRIV IN DATA HÄR'!$D$3:$F$31, 3,FALSE)</f>
        <v>#N/A</v>
      </c>
      <c r="D26" s="18"/>
    </row>
    <row r="27" spans="1:4" ht="18" customHeight="1" x14ac:dyDescent="0.25">
      <c r="A27" s="3">
        <v>53</v>
      </c>
      <c r="B27" s="18" t="e">
        <f>VLOOKUP(STARTLISTA!$A27,'SKRIV IN DATA HÄR'!$D$3:$F$31, 2,FALSE)</f>
        <v>#N/A</v>
      </c>
      <c r="C27" s="18" t="e">
        <f>VLOOKUP(STARTLISTA!$A27,'SKRIV IN DATA HÄR'!$D$3:$F$31, 3,FALSE)</f>
        <v>#N/A</v>
      </c>
      <c r="D27" s="18"/>
    </row>
    <row r="28" spans="1:4" ht="18" customHeight="1" x14ac:dyDescent="0.25">
      <c r="A28" s="3">
        <v>54</v>
      </c>
      <c r="B28" s="18" t="e">
        <f>VLOOKUP(STARTLISTA!$A28,'SKRIV IN DATA HÄR'!$D$3:$F$31, 2,FALSE)</f>
        <v>#N/A</v>
      </c>
      <c r="C28" s="18" t="e">
        <f>VLOOKUP(STARTLISTA!$A28,'SKRIV IN DATA HÄR'!$D$3:$F$31, 3,FALSE)</f>
        <v>#N/A</v>
      </c>
      <c r="D28" s="18"/>
    </row>
    <row r="29" spans="1:4" ht="18" customHeight="1" x14ac:dyDescent="0.25">
      <c r="B29" s="16" t="str">
        <f>"Boll 6 / "&amp;'SKRIV IN DATA HÄR'!B21</f>
        <v>Boll 6 / tt:mm</v>
      </c>
      <c r="C29" s="17"/>
      <c r="D29" s="17"/>
    </row>
    <row r="30" spans="1:4" ht="18" customHeight="1" x14ac:dyDescent="0.25">
      <c r="A30" s="3">
        <v>61</v>
      </c>
      <c r="B30" s="18" t="e">
        <f>VLOOKUP(STARTLISTA!$A30,'SKRIV IN DATA HÄR'!$D$3:$F$31, 2,FALSE)</f>
        <v>#N/A</v>
      </c>
      <c r="C30" s="18" t="e">
        <f>VLOOKUP(STARTLISTA!$A30,'SKRIV IN DATA HÄR'!$D$3:$F$31, 3,FALSE)</f>
        <v>#N/A</v>
      </c>
      <c r="D30" s="18"/>
    </row>
    <row r="31" spans="1:4" ht="18" customHeight="1" x14ac:dyDescent="0.25">
      <c r="A31" s="3">
        <v>62</v>
      </c>
      <c r="B31" s="18" t="e">
        <f>VLOOKUP(STARTLISTA!$A31,'SKRIV IN DATA HÄR'!$D$3:$F$31, 2,FALSE)</f>
        <v>#N/A</v>
      </c>
      <c r="C31" s="18" t="e">
        <f>VLOOKUP(STARTLISTA!$A31,'SKRIV IN DATA HÄR'!$D$3:$F$31, 3,FALSE)</f>
        <v>#N/A</v>
      </c>
      <c r="D31" s="18"/>
    </row>
    <row r="32" spans="1:4" ht="18" customHeight="1" x14ac:dyDescent="0.25">
      <c r="A32" s="3">
        <v>63</v>
      </c>
      <c r="B32" s="18" t="e">
        <f>VLOOKUP(STARTLISTA!$A32,'SKRIV IN DATA HÄR'!$D$3:$F$31, 2,FALSE)</f>
        <v>#N/A</v>
      </c>
      <c r="C32" s="18" t="e">
        <f>VLOOKUP(STARTLISTA!$A32,'SKRIV IN DATA HÄR'!$D$3:$F$31, 3,FALSE)</f>
        <v>#N/A</v>
      </c>
      <c r="D32" s="18"/>
    </row>
    <row r="33" spans="1:4" ht="18" customHeight="1" x14ac:dyDescent="0.25">
      <c r="A33" s="3">
        <v>64</v>
      </c>
      <c r="B33" s="18" t="e">
        <f>VLOOKUP(STARTLISTA!$A33,'SKRIV IN DATA HÄR'!$D$3:$F$31, 2,FALSE)</f>
        <v>#N/A</v>
      </c>
      <c r="C33" s="18" t="e">
        <f>VLOOKUP(STARTLISTA!$A33,'SKRIV IN DATA HÄR'!$D$3:$F$31, 3,FALSE)</f>
        <v>#N/A</v>
      </c>
      <c r="D33" s="18"/>
    </row>
    <row r="34" spans="1:4" ht="18" customHeight="1" x14ac:dyDescent="0.25">
      <c r="B34" s="16" t="str">
        <f>"Boll 7 / "&amp;'SKRIV IN DATA HÄR'!B22</f>
        <v>Boll 7 / tt:mm</v>
      </c>
      <c r="C34" s="17"/>
      <c r="D34" s="17"/>
    </row>
    <row r="35" spans="1:4" ht="18" customHeight="1" x14ac:dyDescent="0.25">
      <c r="A35" s="3">
        <v>71</v>
      </c>
      <c r="B35" s="18" t="e">
        <f>VLOOKUP(STARTLISTA!$A35,'SKRIV IN DATA HÄR'!$D$3:$F$31, 2,FALSE)</f>
        <v>#N/A</v>
      </c>
      <c r="C35" s="18" t="e">
        <f>VLOOKUP(STARTLISTA!$A35,'SKRIV IN DATA HÄR'!$D$3:$F$31, 3,FALSE)</f>
        <v>#N/A</v>
      </c>
      <c r="D35" s="18"/>
    </row>
    <row r="36" spans="1:4" ht="18" customHeight="1" x14ac:dyDescent="0.25">
      <c r="A36" s="3">
        <v>72</v>
      </c>
      <c r="B36" s="18" t="e">
        <f>VLOOKUP(STARTLISTA!$A36,'SKRIV IN DATA HÄR'!$D$3:$F$31, 2,FALSE)</f>
        <v>#N/A</v>
      </c>
      <c r="C36" s="18" t="e">
        <f>VLOOKUP(STARTLISTA!$A36,'SKRIV IN DATA HÄR'!$D$3:$F$31, 3,FALSE)</f>
        <v>#N/A</v>
      </c>
      <c r="D36" s="18"/>
    </row>
    <row r="37" spans="1:4" ht="18" customHeight="1" x14ac:dyDescent="0.25">
      <c r="A37" s="3">
        <v>73</v>
      </c>
      <c r="B37" s="18" t="e">
        <f>VLOOKUP(STARTLISTA!$A37,'SKRIV IN DATA HÄR'!$D$3:$F$31, 2,FALSE)</f>
        <v>#N/A</v>
      </c>
      <c r="C37" s="18" t="e">
        <f>VLOOKUP(STARTLISTA!$A37,'SKRIV IN DATA HÄR'!$D$3:$F$31, 3,FALSE)</f>
        <v>#N/A</v>
      </c>
      <c r="D37" s="18"/>
    </row>
    <row r="38" spans="1:4" ht="18" customHeight="1" x14ac:dyDescent="0.25">
      <c r="A38" s="3">
        <v>74</v>
      </c>
      <c r="B38" s="18" t="e">
        <f>VLOOKUP(STARTLISTA!$A38,'SKRIV IN DATA HÄR'!$D$3:$F$31, 2,FALSE)</f>
        <v>#N/A</v>
      </c>
      <c r="C38" s="18" t="e">
        <f>VLOOKUP(STARTLISTA!$A38,'SKRIV IN DATA HÄR'!$D$3:$F$31, 3,FALSE)</f>
        <v>#N/A</v>
      </c>
      <c r="D38" s="18"/>
    </row>
    <row r="39" spans="1:4" ht="18" customHeight="1" x14ac:dyDescent="0.25">
      <c r="B39" s="16" t="str">
        <f>"Boll 8 / "&amp;'SKRIV IN DATA HÄR'!B23</f>
        <v>Boll 8 / tt:mm</v>
      </c>
      <c r="C39" s="17"/>
      <c r="D39" s="17"/>
    </row>
    <row r="40" spans="1:4" ht="18" customHeight="1" x14ac:dyDescent="0.25">
      <c r="A40" s="3">
        <v>81</v>
      </c>
      <c r="B40" s="18" t="e">
        <f>VLOOKUP(STARTLISTA!$A40,'SKRIV IN DATA HÄR'!$D$3:$F$31, 2,FALSE)</f>
        <v>#N/A</v>
      </c>
      <c r="C40" s="18" t="e">
        <f>VLOOKUP(STARTLISTA!$A40,'SKRIV IN DATA HÄR'!$D$3:$F$31, 3,FALSE)</f>
        <v>#N/A</v>
      </c>
      <c r="D40" s="18"/>
    </row>
    <row r="41" spans="1:4" ht="18" customHeight="1" x14ac:dyDescent="0.25">
      <c r="A41" s="3">
        <v>82</v>
      </c>
      <c r="B41" s="18" t="e">
        <f>VLOOKUP(STARTLISTA!$A41,'SKRIV IN DATA HÄR'!$D$3:$F$31, 2,FALSE)</f>
        <v>#N/A</v>
      </c>
      <c r="C41" s="18" t="e">
        <f>VLOOKUP(STARTLISTA!$A41,'SKRIV IN DATA HÄR'!$D$3:$F$31, 3,FALSE)</f>
        <v>#N/A</v>
      </c>
      <c r="D41" s="18"/>
    </row>
    <row r="42" spans="1:4" ht="18" customHeight="1" x14ac:dyDescent="0.25">
      <c r="A42" s="3">
        <v>83</v>
      </c>
      <c r="B42" s="18" t="e">
        <f>VLOOKUP(STARTLISTA!$A42,'SKRIV IN DATA HÄR'!$D$3:$F$31, 2,FALSE)</f>
        <v>#N/A</v>
      </c>
      <c r="C42" s="18" t="e">
        <f>VLOOKUP(STARTLISTA!$A42,'SKRIV IN DATA HÄR'!$D$3:$F$31, 3,FALSE)</f>
        <v>#N/A</v>
      </c>
      <c r="D42" s="18"/>
    </row>
    <row r="43" spans="1:4" ht="18" customHeight="1" x14ac:dyDescent="0.25">
      <c r="A43" s="3">
        <v>84</v>
      </c>
      <c r="B43" s="18" t="e">
        <f>VLOOKUP(STARTLISTA!$A43,'SKRIV IN DATA HÄR'!$D$3:$F$31, 2,FALSE)</f>
        <v>#N/A</v>
      </c>
      <c r="C43" s="18" t="e">
        <f>VLOOKUP(STARTLISTA!$A43,'SKRIV IN DATA HÄR'!$D$3:$F$31, 3,FALSE)</f>
        <v>#N/A</v>
      </c>
      <c r="D43" s="18"/>
    </row>
  </sheetData>
  <mergeCells count="1">
    <mergeCell ref="B2:C2"/>
  </mergeCells>
  <printOptions horizontalCentered="1"/>
  <pageMargins left="0.70866141732283505" right="0.23622047244094499" top="0.53" bottom="0.23622047244094499" header="0.15748031496063" footer="0.1574803149606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588B-46A0-47B5-8420-525C726F9B28}">
  <dimension ref="A1:E29"/>
  <sheetViews>
    <sheetView workbookViewId="0">
      <selection activeCell="C24" sqref="C24"/>
    </sheetView>
  </sheetViews>
  <sheetFormatPr defaultRowHeight="23.25" customHeight="1" x14ac:dyDescent="0.25"/>
  <cols>
    <col min="1" max="1" width="20.140625" style="22" customWidth="1"/>
    <col min="2" max="2" width="30.140625" style="22" customWidth="1"/>
    <col min="3" max="3" width="17.7109375" style="22" customWidth="1"/>
    <col min="4" max="4" width="42.7109375" style="22" customWidth="1"/>
    <col min="5" max="5" width="17.42578125" style="22" customWidth="1"/>
    <col min="6" max="16384" width="9.140625" style="22"/>
  </cols>
  <sheetData>
    <row r="1" spans="1:5" ht="23.25" customHeight="1" thickBot="1" x14ac:dyDescent="0.3">
      <c r="A1" s="25"/>
      <c r="B1" s="26" t="s">
        <v>54</v>
      </c>
      <c r="C1" s="27" t="s">
        <v>55</v>
      </c>
      <c r="D1" s="27" t="s">
        <v>78</v>
      </c>
      <c r="E1" s="28" t="s">
        <v>79</v>
      </c>
    </row>
    <row r="2" spans="1:5" ht="23.25" customHeight="1" thickBot="1" x14ac:dyDescent="0.3">
      <c r="A2" s="29" t="s">
        <v>80</v>
      </c>
      <c r="B2" s="23" t="s">
        <v>81</v>
      </c>
      <c r="C2" s="24" t="s">
        <v>20</v>
      </c>
      <c r="D2" s="24" t="s">
        <v>82</v>
      </c>
      <c r="E2" s="30" t="s">
        <v>83</v>
      </c>
    </row>
    <row r="3" spans="1:5" ht="23.25" customHeight="1" thickBot="1" x14ac:dyDescent="0.3">
      <c r="A3" s="29"/>
      <c r="B3" s="23" t="s">
        <v>39</v>
      </c>
      <c r="C3" s="24" t="s">
        <v>40</v>
      </c>
      <c r="D3" s="24" t="s">
        <v>84</v>
      </c>
      <c r="E3" s="30" t="s">
        <v>85</v>
      </c>
    </row>
    <row r="4" spans="1:5" ht="23.25" customHeight="1" thickBot="1" x14ac:dyDescent="0.3">
      <c r="A4" s="29"/>
      <c r="B4" s="23" t="s">
        <v>64</v>
      </c>
      <c r="C4" s="24" t="s">
        <v>66</v>
      </c>
      <c r="D4" s="24" t="s">
        <v>86</v>
      </c>
      <c r="E4" s="30" t="s">
        <v>87</v>
      </c>
    </row>
    <row r="5" spans="1:5" ht="23.25" customHeight="1" thickBot="1" x14ac:dyDescent="0.3">
      <c r="A5" s="29"/>
      <c r="B5" s="23" t="s">
        <v>0</v>
      </c>
      <c r="C5" s="24" t="s">
        <v>1</v>
      </c>
      <c r="D5" s="24" t="s">
        <v>88</v>
      </c>
      <c r="E5" s="30" t="s">
        <v>89</v>
      </c>
    </row>
    <row r="6" spans="1:5" ht="23.25" customHeight="1" thickBot="1" x14ac:dyDescent="0.3">
      <c r="A6" s="29" t="s">
        <v>90</v>
      </c>
      <c r="B6" s="23" t="s">
        <v>15</v>
      </c>
      <c r="C6" s="24" t="s">
        <v>16</v>
      </c>
      <c r="D6" s="24" t="s">
        <v>91</v>
      </c>
      <c r="E6" s="30" t="s">
        <v>92</v>
      </c>
    </row>
    <row r="7" spans="1:5" ht="23.25" customHeight="1" thickBot="1" x14ac:dyDescent="0.3">
      <c r="A7" s="29"/>
      <c r="B7" s="23" t="s">
        <v>74</v>
      </c>
      <c r="C7" s="24" t="s">
        <v>75</v>
      </c>
      <c r="D7" s="24" t="s">
        <v>93</v>
      </c>
      <c r="E7" s="30" t="s">
        <v>94</v>
      </c>
    </row>
    <row r="8" spans="1:5" ht="23.25" customHeight="1" thickBot="1" x14ac:dyDescent="0.3">
      <c r="A8" s="29"/>
      <c r="B8" s="23" t="s">
        <v>21</v>
      </c>
      <c r="C8" s="24" t="s">
        <v>22</v>
      </c>
      <c r="D8" s="24" t="s">
        <v>95</v>
      </c>
      <c r="E8" s="30" t="s">
        <v>96</v>
      </c>
    </row>
    <row r="9" spans="1:5" ht="23.25" customHeight="1" thickBot="1" x14ac:dyDescent="0.3">
      <c r="A9" s="29"/>
      <c r="B9" s="23" t="s">
        <v>27</v>
      </c>
      <c r="C9" s="24" t="s">
        <v>33</v>
      </c>
      <c r="D9" s="24" t="s">
        <v>97</v>
      </c>
      <c r="E9" s="30" t="s">
        <v>98</v>
      </c>
    </row>
    <row r="10" spans="1:5" ht="23.25" customHeight="1" thickBot="1" x14ac:dyDescent="0.3">
      <c r="A10" s="29" t="s">
        <v>90</v>
      </c>
      <c r="B10" s="23" t="s">
        <v>60</v>
      </c>
      <c r="C10" s="24" t="s">
        <v>61</v>
      </c>
      <c r="D10" s="24" t="s">
        <v>99</v>
      </c>
      <c r="E10" s="30" t="s">
        <v>100</v>
      </c>
    </row>
    <row r="11" spans="1:5" ht="23.25" customHeight="1" thickBot="1" x14ac:dyDescent="0.3">
      <c r="A11" s="29"/>
      <c r="B11" s="23" t="s">
        <v>37</v>
      </c>
      <c r="C11" s="24" t="s">
        <v>29</v>
      </c>
      <c r="D11" s="24" t="s">
        <v>101</v>
      </c>
      <c r="E11" s="30" t="s">
        <v>102</v>
      </c>
    </row>
    <row r="12" spans="1:5" ht="23.25" customHeight="1" thickBot="1" x14ac:dyDescent="0.3">
      <c r="A12" s="29"/>
      <c r="B12" s="23" t="s">
        <v>51</v>
      </c>
      <c r="C12" s="24" t="s">
        <v>56</v>
      </c>
      <c r="D12" s="24" t="s">
        <v>103</v>
      </c>
      <c r="E12" s="30" t="s">
        <v>104</v>
      </c>
    </row>
    <row r="13" spans="1:5" ht="23.25" customHeight="1" thickBot="1" x14ac:dyDescent="0.3">
      <c r="A13" s="29"/>
      <c r="B13" s="23" t="s">
        <v>25</v>
      </c>
      <c r="C13" s="24" t="s">
        <v>31</v>
      </c>
      <c r="D13" s="24" t="s">
        <v>105</v>
      </c>
      <c r="E13" s="30" t="s">
        <v>106</v>
      </c>
    </row>
    <row r="14" spans="1:5" ht="23.25" customHeight="1" thickBot="1" x14ac:dyDescent="0.3">
      <c r="A14" s="29" t="s">
        <v>107</v>
      </c>
      <c r="B14" s="23" t="s">
        <v>4</v>
      </c>
      <c r="C14" s="24" t="s">
        <v>5</v>
      </c>
      <c r="D14" s="24" t="s">
        <v>108</v>
      </c>
      <c r="E14" s="30" t="s">
        <v>109</v>
      </c>
    </row>
    <row r="15" spans="1:5" ht="23.25" customHeight="1" thickBot="1" x14ac:dyDescent="0.3">
      <c r="A15" s="29" t="s">
        <v>110</v>
      </c>
      <c r="B15" s="23" t="s">
        <v>13</v>
      </c>
      <c r="C15" s="24" t="s">
        <v>14</v>
      </c>
      <c r="D15" s="24" t="s">
        <v>111</v>
      </c>
      <c r="E15" s="30" t="s">
        <v>112</v>
      </c>
    </row>
    <row r="16" spans="1:5" ht="23.25" customHeight="1" thickBot="1" x14ac:dyDescent="0.3">
      <c r="A16" s="29" t="s">
        <v>113</v>
      </c>
      <c r="B16" s="23" t="s">
        <v>18</v>
      </c>
      <c r="C16" s="24" t="s">
        <v>19</v>
      </c>
      <c r="D16" s="24" t="s">
        <v>114</v>
      </c>
      <c r="E16" s="30" t="s">
        <v>115</v>
      </c>
    </row>
    <row r="17" spans="1:5" ht="23.25" customHeight="1" thickBot="1" x14ac:dyDescent="0.3">
      <c r="A17" s="29"/>
      <c r="B17" s="23" t="s">
        <v>23</v>
      </c>
      <c r="C17" s="24" t="s">
        <v>28</v>
      </c>
      <c r="D17" s="24" t="s">
        <v>116</v>
      </c>
      <c r="E17" s="30" t="s">
        <v>117</v>
      </c>
    </row>
    <row r="18" spans="1:5" ht="23.25" customHeight="1" thickBot="1" x14ac:dyDescent="0.3">
      <c r="A18" s="29"/>
      <c r="B18" s="23" t="s">
        <v>118</v>
      </c>
      <c r="C18" s="24" t="s">
        <v>71</v>
      </c>
      <c r="D18" s="24" t="s">
        <v>119</v>
      </c>
      <c r="E18" s="30" t="s">
        <v>120</v>
      </c>
    </row>
    <row r="19" spans="1:5" ht="23.25" customHeight="1" thickBot="1" x14ac:dyDescent="0.3">
      <c r="A19" s="29"/>
      <c r="B19" s="23" t="s">
        <v>76</v>
      </c>
      <c r="C19" s="24" t="s">
        <v>77</v>
      </c>
      <c r="D19" s="24" t="s">
        <v>121</v>
      </c>
      <c r="E19" s="30" t="s">
        <v>122</v>
      </c>
    </row>
    <row r="20" spans="1:5" ht="23.25" customHeight="1" thickBot="1" x14ac:dyDescent="0.3">
      <c r="A20" s="29"/>
      <c r="B20" s="23" t="s">
        <v>52</v>
      </c>
      <c r="C20" s="24" t="s">
        <v>53</v>
      </c>
      <c r="D20" s="24" t="s">
        <v>123</v>
      </c>
      <c r="E20" s="30" t="s">
        <v>124</v>
      </c>
    </row>
    <row r="21" spans="1:5" ht="23.25" customHeight="1" thickBot="1" x14ac:dyDescent="0.3">
      <c r="A21" s="29"/>
      <c r="B21" s="23" t="s">
        <v>24</v>
      </c>
      <c r="C21" s="24" t="s">
        <v>30</v>
      </c>
      <c r="D21" s="24" t="s">
        <v>125</v>
      </c>
      <c r="E21" s="30" t="s">
        <v>126</v>
      </c>
    </row>
    <row r="22" spans="1:5" ht="23.25" customHeight="1" thickBot="1" x14ac:dyDescent="0.3">
      <c r="A22" s="29"/>
      <c r="B22" s="23" t="s">
        <v>7</v>
      </c>
      <c r="C22" s="24" t="s">
        <v>8</v>
      </c>
      <c r="D22" s="24" t="s">
        <v>127</v>
      </c>
      <c r="E22" s="30" t="s">
        <v>128</v>
      </c>
    </row>
    <row r="23" spans="1:5" ht="23.25" customHeight="1" thickBot="1" x14ac:dyDescent="0.3">
      <c r="A23" s="29"/>
      <c r="B23" s="23" t="s">
        <v>65</v>
      </c>
      <c r="C23" s="24" t="s">
        <v>67</v>
      </c>
      <c r="D23" s="24" t="s">
        <v>129</v>
      </c>
      <c r="E23" s="30" t="s">
        <v>130</v>
      </c>
    </row>
    <row r="24" spans="1:5" ht="23.25" customHeight="1" thickBot="1" x14ac:dyDescent="0.3">
      <c r="A24" s="29"/>
      <c r="B24" s="23" t="s">
        <v>9</v>
      </c>
      <c r="C24" s="24" t="s">
        <v>10</v>
      </c>
      <c r="D24" s="24" t="s">
        <v>131</v>
      </c>
      <c r="E24" s="30" t="s">
        <v>132</v>
      </c>
    </row>
    <row r="25" spans="1:5" ht="23.25" customHeight="1" thickBot="1" x14ac:dyDescent="0.3">
      <c r="A25" s="29" t="s">
        <v>107</v>
      </c>
      <c r="B25" s="23" t="s">
        <v>6</v>
      </c>
      <c r="C25" s="24" t="s">
        <v>34</v>
      </c>
      <c r="D25" s="24" t="s">
        <v>133</v>
      </c>
      <c r="E25" s="30" t="s">
        <v>134</v>
      </c>
    </row>
    <row r="26" spans="1:5" ht="23.25" customHeight="1" thickBot="1" x14ac:dyDescent="0.3">
      <c r="A26" s="29" t="s">
        <v>135</v>
      </c>
      <c r="B26" s="23" t="s">
        <v>2</v>
      </c>
      <c r="C26" s="24" t="s">
        <v>3</v>
      </c>
      <c r="D26" s="24" t="s">
        <v>136</v>
      </c>
      <c r="E26" s="30" t="s">
        <v>137</v>
      </c>
    </row>
    <row r="27" spans="1:5" ht="23.25" customHeight="1" thickBot="1" x14ac:dyDescent="0.3">
      <c r="A27" s="29"/>
      <c r="B27" s="23" t="s">
        <v>26</v>
      </c>
      <c r="C27" s="24" t="s">
        <v>16</v>
      </c>
      <c r="D27" s="24" t="s">
        <v>138</v>
      </c>
      <c r="E27" s="30" t="s">
        <v>139</v>
      </c>
    </row>
    <row r="28" spans="1:5" ht="23.25" customHeight="1" thickBot="1" x14ac:dyDescent="0.3">
      <c r="A28" s="29"/>
      <c r="B28" s="23" t="s">
        <v>72</v>
      </c>
      <c r="C28" s="24" t="s">
        <v>73</v>
      </c>
      <c r="D28" s="24" t="s">
        <v>140</v>
      </c>
      <c r="E28" s="30" t="s">
        <v>141</v>
      </c>
    </row>
    <row r="29" spans="1:5" ht="23.25" customHeight="1" thickBot="1" x14ac:dyDescent="0.3">
      <c r="A29" s="31" t="s">
        <v>113</v>
      </c>
      <c r="B29" s="32" t="s">
        <v>11</v>
      </c>
      <c r="C29" s="33" t="s">
        <v>12</v>
      </c>
      <c r="D29" s="33" t="s">
        <v>142</v>
      </c>
      <c r="E29" s="34" t="s">
        <v>143</v>
      </c>
    </row>
  </sheetData>
  <hyperlinks>
    <hyperlink ref="D2" r:id="rId1" display="mailto:pcarlso3@icloud.com" xr:uid="{A2CAF63E-3945-4490-94F5-D4AEF7DE0C24}"/>
    <hyperlink ref="D4" r:id="rId2" display="mailto:bengtsson.dennis@gmail.com" xr:uid="{698EE646-5256-48F9-A08E-C1F95120AF23}"/>
    <hyperlink ref="D7" r:id="rId3" display="mailto:mikael@ceme.se" xr:uid="{E3224F15-AB71-4029-AFC6-B7B29C4B64DA}"/>
    <hyperlink ref="D18" r:id="rId4" display="mailto:kurt-olof.lagergren@menigo.se" xr:uid="{946468E0-49D6-4809-8F6E-88F7B9AAACD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SKRIV IN DATA HÄR</vt:lpstr>
      <vt:lpstr>STARTLISTA</vt:lpstr>
      <vt:lpstr>MATRIKEL</vt:lpstr>
      <vt:lpstr>STARTLISTA!Print_Area</vt:lpstr>
    </vt:vector>
  </TitlesOfParts>
  <Company>KORAB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 Ryberg</dc:creator>
  <cp:lastModifiedBy>Ulf Ryberg</cp:lastModifiedBy>
  <cp:lastPrinted>2023-02-28T12:20:03Z</cp:lastPrinted>
  <dcterms:created xsi:type="dcterms:W3CDTF">2015-06-11T11:46:29Z</dcterms:created>
  <dcterms:modified xsi:type="dcterms:W3CDTF">2025-02-03T15:16:02Z</dcterms:modified>
</cp:coreProperties>
</file>