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rik.siverbrant\Desktop\"/>
    </mc:Choice>
  </mc:AlternateContent>
  <xr:revisionPtr revIDLastSave="0" documentId="8_{7EC7733B-90C6-4D2E-B475-F71DE36577CD}" xr6:coauthVersionLast="41" xr6:coauthVersionMax="41" xr10:uidLastSave="{00000000-0000-0000-0000-000000000000}"/>
  <bookViews>
    <workbookView xWindow="-120" yWindow="-120" windowWidth="20730" windowHeight="11160" tabRatio="298" xr2:uid="{00000000-000D-0000-FFFF-FFFF00000000}"/>
  </bookViews>
  <sheets>
    <sheet name="GFSC TOUR" sheetId="1" r:id="rId1"/>
  </sheets>
  <definedNames>
    <definedName name="_xlnm.Print_Area" localSheetId="0">'GFSC TOUR'!$B$2:$AH$31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F14" i="1" l="1"/>
  <c r="BF28" i="1" l="1"/>
  <c r="AG25" i="1"/>
  <c r="AR25" i="1" s="1"/>
  <c r="AE25" i="1"/>
  <c r="BB25" i="1" s="1"/>
  <c r="AD25" i="1"/>
  <c r="AO25" i="1" s="1"/>
  <c r="AB25" i="1"/>
  <c r="AY25" i="1" s="1"/>
  <c r="Z25" i="1"/>
  <c r="AN25" i="1" s="1"/>
  <c r="X25" i="1"/>
  <c r="AX25" i="1" s="1"/>
  <c r="V25" i="1"/>
  <c r="AM25" i="1" s="1"/>
  <c r="T25" i="1"/>
  <c r="AW25" i="1" s="1"/>
  <c r="R25" i="1"/>
  <c r="AL25" i="1" s="1"/>
  <c r="P25" i="1"/>
  <c r="AV25" i="1" s="1"/>
  <c r="N25" i="1"/>
  <c r="AK25" i="1" s="1"/>
  <c r="L25" i="1"/>
  <c r="AU25" i="1" s="1"/>
  <c r="J25" i="1"/>
  <c r="AJ25" i="1" s="1"/>
  <c r="H25" i="1"/>
  <c r="E25" i="1"/>
  <c r="BF13" i="1"/>
  <c r="AG10" i="1"/>
  <c r="AR10" i="1" s="1"/>
  <c r="AE10" i="1"/>
  <c r="BB10" i="1" s="1"/>
  <c r="AD10" i="1"/>
  <c r="AO10" i="1" s="1"/>
  <c r="AB10" i="1"/>
  <c r="AY10" i="1" s="1"/>
  <c r="Z10" i="1"/>
  <c r="AN10" i="1" s="1"/>
  <c r="X10" i="1"/>
  <c r="AX10" i="1" s="1"/>
  <c r="V10" i="1"/>
  <c r="AM10" i="1" s="1"/>
  <c r="T10" i="1"/>
  <c r="AW10" i="1" s="1"/>
  <c r="R10" i="1"/>
  <c r="AL10" i="1" s="1"/>
  <c r="P10" i="1"/>
  <c r="N10" i="1"/>
  <c r="AK10" i="1" s="1"/>
  <c r="L10" i="1"/>
  <c r="AU10" i="1" s="1"/>
  <c r="J10" i="1"/>
  <c r="AJ10" i="1" s="1"/>
  <c r="H10" i="1"/>
  <c r="AT10" i="1" s="1"/>
  <c r="E10" i="1"/>
  <c r="BF19" i="1"/>
  <c r="AG18" i="1"/>
  <c r="AR18" i="1" s="1"/>
  <c r="AE18" i="1"/>
  <c r="BB18" i="1" s="1"/>
  <c r="AD18" i="1"/>
  <c r="AO18" i="1" s="1"/>
  <c r="AB18" i="1"/>
  <c r="AY18" i="1" s="1"/>
  <c r="Z18" i="1"/>
  <c r="AN18" i="1" s="1"/>
  <c r="X18" i="1"/>
  <c r="AX18" i="1" s="1"/>
  <c r="V18" i="1"/>
  <c r="AM18" i="1" s="1"/>
  <c r="T18" i="1"/>
  <c r="AW18" i="1" s="1"/>
  <c r="R18" i="1"/>
  <c r="AL18" i="1" s="1"/>
  <c r="P18" i="1"/>
  <c r="AV18" i="1" s="1"/>
  <c r="N18" i="1"/>
  <c r="AK18" i="1" s="1"/>
  <c r="L18" i="1"/>
  <c r="AU18" i="1" s="1"/>
  <c r="J18" i="1"/>
  <c r="AJ18" i="1" s="1"/>
  <c r="H18" i="1"/>
  <c r="E18" i="1"/>
  <c r="AF25" i="1" l="1"/>
  <c r="AT25" i="1"/>
  <c r="AF10" i="1"/>
  <c r="AF18" i="1"/>
  <c r="AT18" i="1"/>
  <c r="AH25" i="1"/>
  <c r="AH10" i="1"/>
  <c r="AV10" i="1"/>
  <c r="AH18" i="1"/>
  <c r="BF26" i="1"/>
  <c r="BF16" i="1"/>
  <c r="BF15" i="1"/>
  <c r="BF9" i="1"/>
  <c r="BF12" i="1"/>
  <c r="BF11" i="1"/>
  <c r="BF20" i="1"/>
  <c r="BF14" i="1"/>
  <c r="BF8" i="1"/>
  <c r="BF30" i="1"/>
  <c r="BF10" i="1"/>
  <c r="BF17" i="1"/>
  <c r="BF25" i="1"/>
  <c r="BF18" i="1"/>
  <c r="BF23" i="1"/>
  <c r="BF22" i="1"/>
  <c r="BF27" i="1"/>
  <c r="BF29" i="1"/>
  <c r="BF24" i="1"/>
  <c r="BF31" i="1"/>
  <c r="BF21" i="1"/>
  <c r="AG24" i="1"/>
  <c r="AR24" i="1" s="1"/>
  <c r="AE24" i="1"/>
  <c r="BB24" i="1" s="1"/>
  <c r="AG27" i="1"/>
  <c r="AR27" i="1" s="1"/>
  <c r="AE27" i="1"/>
  <c r="BB27" i="1" s="1"/>
  <c r="AG9" i="1"/>
  <c r="AR9" i="1" s="1"/>
  <c r="AE9" i="1"/>
  <c r="BB9" i="1" s="1"/>
  <c r="AG26" i="1"/>
  <c r="AR26" i="1" s="1"/>
  <c r="AE26" i="1"/>
  <c r="BB26" i="1" s="1"/>
  <c r="AG20" i="1"/>
  <c r="AR20" i="1" s="1"/>
  <c r="AE20" i="1"/>
  <c r="BB20" i="1" s="1"/>
  <c r="AG29" i="1"/>
  <c r="AR29" i="1" s="1"/>
  <c r="AE29" i="1"/>
  <c r="BB29" i="1" s="1"/>
  <c r="AG31" i="1"/>
  <c r="AR31" i="1" s="1"/>
  <c r="AE31" i="1"/>
  <c r="BB31" i="1" s="1"/>
  <c r="AG13" i="1"/>
  <c r="AR13" i="1" s="1"/>
  <c r="AE13" i="1"/>
  <c r="BB13" i="1" s="1"/>
  <c r="AG30" i="1"/>
  <c r="AR30" i="1" s="1"/>
  <c r="AE30" i="1"/>
  <c r="BB30" i="1" s="1"/>
  <c r="AG17" i="1"/>
  <c r="AR17" i="1" s="1"/>
  <c r="AE17" i="1"/>
  <c r="BB17" i="1" s="1"/>
  <c r="AG28" i="1"/>
  <c r="AR28" i="1" s="1"/>
  <c r="AE28" i="1"/>
  <c r="BB28" i="1" s="1"/>
  <c r="AG21" i="1"/>
  <c r="AR21" i="1" s="1"/>
  <c r="AE21" i="1"/>
  <c r="BB21" i="1" s="1"/>
  <c r="AG15" i="1"/>
  <c r="AR15" i="1" s="1"/>
  <c r="AE15" i="1"/>
  <c r="BB15" i="1" s="1"/>
  <c r="AG23" i="1"/>
  <c r="AR23" i="1" s="1"/>
  <c r="AE23" i="1"/>
  <c r="BB23" i="1" s="1"/>
  <c r="AG8" i="1"/>
  <c r="AR8" i="1" s="1"/>
  <c r="AE8" i="1"/>
  <c r="BB8" i="1" s="1"/>
  <c r="AG11" i="1"/>
  <c r="AR11" i="1" s="1"/>
  <c r="AE11" i="1"/>
  <c r="BB11" i="1" s="1"/>
  <c r="AG22" i="1"/>
  <c r="AR22" i="1" s="1"/>
  <c r="AE22" i="1"/>
  <c r="BB22" i="1" s="1"/>
  <c r="AG19" i="1"/>
  <c r="AR19" i="1" s="1"/>
  <c r="AE19" i="1"/>
  <c r="BB19" i="1" s="1"/>
  <c r="AG16" i="1"/>
  <c r="AR16" i="1" s="1"/>
  <c r="AE16" i="1"/>
  <c r="BB16" i="1" s="1"/>
  <c r="AG12" i="1"/>
  <c r="AR12" i="1" s="1"/>
  <c r="AE12" i="1"/>
  <c r="BB12" i="1" s="1"/>
  <c r="AG14" i="1"/>
  <c r="AR14" i="1" s="1"/>
  <c r="AE14" i="1"/>
  <c r="BB14" i="1" s="1"/>
  <c r="E24" i="1"/>
  <c r="E27" i="1"/>
  <c r="E9" i="1"/>
  <c r="E26" i="1"/>
  <c r="E20" i="1"/>
  <c r="E29" i="1"/>
  <c r="E31" i="1"/>
  <c r="E13" i="1"/>
  <c r="E30" i="1"/>
  <c r="E17" i="1"/>
  <c r="E28" i="1"/>
  <c r="E21" i="1"/>
  <c r="E15" i="1"/>
  <c r="E23" i="1"/>
  <c r="E8" i="1"/>
  <c r="E11" i="1"/>
  <c r="E22" i="1"/>
  <c r="E19" i="1"/>
  <c r="E16" i="1"/>
  <c r="E12" i="1"/>
  <c r="E14" i="1"/>
  <c r="T13" i="1"/>
  <c r="AW13" i="1" s="1"/>
  <c r="S6" i="1"/>
  <c r="AA6" i="1"/>
  <c r="W6" i="1"/>
  <c r="O6" i="1"/>
  <c r="K6" i="1"/>
  <c r="G6" i="1"/>
  <c r="AC6" i="1"/>
  <c r="Y6" i="1"/>
  <c r="U6" i="1"/>
  <c r="Q6" i="1"/>
  <c r="M6" i="1"/>
  <c r="I6" i="1"/>
  <c r="H31" i="1"/>
  <c r="AT31" i="1" s="1"/>
  <c r="J31" i="1"/>
  <c r="AJ31" i="1" s="1"/>
  <c r="L31" i="1"/>
  <c r="AU31" i="1" s="1"/>
  <c r="N31" i="1"/>
  <c r="AK31" i="1" s="1"/>
  <c r="P31" i="1"/>
  <c r="AV31" i="1" s="1"/>
  <c r="R31" i="1"/>
  <c r="AL31" i="1" s="1"/>
  <c r="AB31" i="1"/>
  <c r="AY31" i="1" s="1"/>
  <c r="V31" i="1"/>
  <c r="AM31" i="1" s="1"/>
  <c r="T31" i="1"/>
  <c r="AW31" i="1" s="1"/>
  <c r="Z31" i="1"/>
  <c r="AN31" i="1" s="1"/>
  <c r="X31" i="1"/>
  <c r="AX31" i="1" s="1"/>
  <c r="AD31" i="1"/>
  <c r="H11" i="1"/>
  <c r="AT11" i="1" s="1"/>
  <c r="J11" i="1"/>
  <c r="AJ11" i="1" s="1"/>
  <c r="L11" i="1"/>
  <c r="AU11" i="1" s="1"/>
  <c r="N11" i="1"/>
  <c r="AK11" i="1" s="1"/>
  <c r="P11" i="1"/>
  <c r="AV11" i="1" s="1"/>
  <c r="R11" i="1"/>
  <c r="AL11" i="1" s="1"/>
  <c r="AB11" i="1"/>
  <c r="AY11" i="1" s="1"/>
  <c r="V11" i="1"/>
  <c r="AM11" i="1" s="1"/>
  <c r="T11" i="1"/>
  <c r="AW11" i="1" s="1"/>
  <c r="Z11" i="1"/>
  <c r="AN11" i="1" s="1"/>
  <c r="X11" i="1"/>
  <c r="AX11" i="1" s="1"/>
  <c r="AD11" i="1"/>
  <c r="H17" i="1"/>
  <c r="AT17" i="1" s="1"/>
  <c r="J17" i="1"/>
  <c r="AJ17" i="1" s="1"/>
  <c r="L17" i="1"/>
  <c r="AU17" i="1" s="1"/>
  <c r="N17" i="1"/>
  <c r="AK17" i="1" s="1"/>
  <c r="P17" i="1"/>
  <c r="AV17" i="1" s="1"/>
  <c r="R17" i="1"/>
  <c r="AL17" i="1" s="1"/>
  <c r="AB17" i="1"/>
  <c r="AY17" i="1" s="1"/>
  <c r="V17" i="1"/>
  <c r="AM17" i="1" s="1"/>
  <c r="T17" i="1"/>
  <c r="AW17" i="1" s="1"/>
  <c r="Z17" i="1"/>
  <c r="AN17" i="1" s="1"/>
  <c r="X17" i="1"/>
  <c r="AX17" i="1" s="1"/>
  <c r="AD17" i="1"/>
  <c r="AO17" i="1" s="1"/>
  <c r="H26" i="1"/>
  <c r="AT26" i="1" s="1"/>
  <c r="J26" i="1"/>
  <c r="AJ26" i="1" s="1"/>
  <c r="L26" i="1"/>
  <c r="AU26" i="1" s="1"/>
  <c r="N26" i="1"/>
  <c r="AK26" i="1" s="1"/>
  <c r="P26" i="1"/>
  <c r="AV26" i="1" s="1"/>
  <c r="R26" i="1"/>
  <c r="AL26" i="1" s="1"/>
  <c r="AB26" i="1"/>
  <c r="AY26" i="1" s="1"/>
  <c r="V26" i="1"/>
  <c r="AM26" i="1" s="1"/>
  <c r="T26" i="1"/>
  <c r="AW26" i="1" s="1"/>
  <c r="Z26" i="1"/>
  <c r="AN26" i="1" s="1"/>
  <c r="X26" i="1"/>
  <c r="AX26" i="1" s="1"/>
  <c r="AD26" i="1"/>
  <c r="AO26" i="1" s="1"/>
  <c r="H15" i="1"/>
  <c r="J15" i="1"/>
  <c r="AJ15" i="1" s="1"/>
  <c r="L15" i="1"/>
  <c r="AU15" i="1" s="1"/>
  <c r="N15" i="1"/>
  <c r="AK15" i="1" s="1"/>
  <c r="P15" i="1"/>
  <c r="AV15" i="1" s="1"/>
  <c r="R15" i="1"/>
  <c r="AL15" i="1" s="1"/>
  <c r="AB15" i="1"/>
  <c r="AY15" i="1" s="1"/>
  <c r="V15" i="1"/>
  <c r="AM15" i="1" s="1"/>
  <c r="T15" i="1"/>
  <c r="AW15" i="1" s="1"/>
  <c r="Z15" i="1"/>
  <c r="AN15" i="1" s="1"/>
  <c r="X15" i="1"/>
  <c r="AX15" i="1" s="1"/>
  <c r="AD15" i="1"/>
  <c r="H22" i="1"/>
  <c r="AT22" i="1" s="1"/>
  <c r="J22" i="1"/>
  <c r="AJ22" i="1" s="1"/>
  <c r="L22" i="1"/>
  <c r="AU22" i="1" s="1"/>
  <c r="N22" i="1"/>
  <c r="AK22" i="1" s="1"/>
  <c r="P22" i="1"/>
  <c r="AV22" i="1" s="1"/>
  <c r="R22" i="1"/>
  <c r="AL22" i="1" s="1"/>
  <c r="AB22" i="1"/>
  <c r="AY22" i="1" s="1"/>
  <c r="V22" i="1"/>
  <c r="AM22" i="1" s="1"/>
  <c r="T22" i="1"/>
  <c r="AW22" i="1" s="1"/>
  <c r="Z22" i="1"/>
  <c r="AN22" i="1" s="1"/>
  <c r="X22" i="1"/>
  <c r="AX22" i="1" s="1"/>
  <c r="AD22" i="1"/>
  <c r="AO22" i="1" s="1"/>
  <c r="H28" i="1"/>
  <c r="AT28" i="1" s="1"/>
  <c r="J28" i="1"/>
  <c r="AJ28" i="1" s="1"/>
  <c r="L28" i="1"/>
  <c r="AU28" i="1" s="1"/>
  <c r="N28" i="1"/>
  <c r="AK28" i="1" s="1"/>
  <c r="P28" i="1"/>
  <c r="AV28" i="1" s="1"/>
  <c r="R28" i="1"/>
  <c r="AL28" i="1" s="1"/>
  <c r="AB28" i="1"/>
  <c r="AY28" i="1" s="1"/>
  <c r="V28" i="1"/>
  <c r="AM28" i="1" s="1"/>
  <c r="T28" i="1"/>
  <c r="AW28" i="1" s="1"/>
  <c r="Z28" i="1"/>
  <c r="AN28" i="1" s="1"/>
  <c r="X28" i="1"/>
  <c r="AX28" i="1" s="1"/>
  <c r="AD28" i="1"/>
  <c r="H16" i="1"/>
  <c r="AT16" i="1" s="1"/>
  <c r="J16" i="1"/>
  <c r="AJ16" i="1" s="1"/>
  <c r="L16" i="1"/>
  <c r="AU16" i="1" s="1"/>
  <c r="N16" i="1"/>
  <c r="AK16" i="1" s="1"/>
  <c r="P16" i="1"/>
  <c r="AV16" i="1" s="1"/>
  <c r="R16" i="1"/>
  <c r="AL16" i="1" s="1"/>
  <c r="AB16" i="1"/>
  <c r="AY16" i="1" s="1"/>
  <c r="V16" i="1"/>
  <c r="AM16" i="1" s="1"/>
  <c r="T16" i="1"/>
  <c r="AW16" i="1" s="1"/>
  <c r="Z16" i="1"/>
  <c r="AN16" i="1" s="1"/>
  <c r="X16" i="1"/>
  <c r="AX16" i="1" s="1"/>
  <c r="AD16" i="1"/>
  <c r="AO16" i="1" s="1"/>
  <c r="AB13" i="1"/>
  <c r="AY13" i="1" s="1"/>
  <c r="X13" i="1"/>
  <c r="AX13" i="1" s="1"/>
  <c r="P13" i="1"/>
  <c r="AV13" i="1" s="1"/>
  <c r="L13" i="1"/>
  <c r="AU13" i="1" s="1"/>
  <c r="H13" i="1"/>
  <c r="AT13" i="1" s="1"/>
  <c r="J13" i="1"/>
  <c r="AJ13" i="1" s="1"/>
  <c r="N13" i="1"/>
  <c r="AK13" i="1" s="1"/>
  <c r="R13" i="1"/>
  <c r="AL13" i="1" s="1"/>
  <c r="V13" i="1"/>
  <c r="AM13" i="1" s="1"/>
  <c r="Z13" i="1"/>
  <c r="AN13" i="1" s="1"/>
  <c r="AD13" i="1"/>
  <c r="AO13" i="1" s="1"/>
  <c r="H19" i="1"/>
  <c r="AT19" i="1" s="1"/>
  <c r="J19" i="1"/>
  <c r="AJ19" i="1" s="1"/>
  <c r="L19" i="1"/>
  <c r="AU19" i="1" s="1"/>
  <c r="N19" i="1"/>
  <c r="AK19" i="1" s="1"/>
  <c r="P19" i="1"/>
  <c r="AV19" i="1" s="1"/>
  <c r="R19" i="1"/>
  <c r="AL19" i="1" s="1"/>
  <c r="AB19" i="1"/>
  <c r="AY19" i="1" s="1"/>
  <c r="V19" i="1"/>
  <c r="AM19" i="1" s="1"/>
  <c r="T19" i="1"/>
  <c r="AW19" i="1" s="1"/>
  <c r="Z19" i="1"/>
  <c r="AN19" i="1" s="1"/>
  <c r="X19" i="1"/>
  <c r="AX19" i="1" s="1"/>
  <c r="AD19" i="1"/>
  <c r="AO19" i="1" s="1"/>
  <c r="H12" i="1"/>
  <c r="AT12" i="1" s="1"/>
  <c r="J12" i="1"/>
  <c r="AJ12" i="1" s="1"/>
  <c r="L12" i="1"/>
  <c r="AU12" i="1" s="1"/>
  <c r="N12" i="1"/>
  <c r="AK12" i="1" s="1"/>
  <c r="P12" i="1"/>
  <c r="AV12" i="1" s="1"/>
  <c r="R12" i="1"/>
  <c r="AL12" i="1" s="1"/>
  <c r="AB12" i="1"/>
  <c r="AY12" i="1" s="1"/>
  <c r="V12" i="1"/>
  <c r="AM12" i="1" s="1"/>
  <c r="T12" i="1"/>
  <c r="AW12" i="1" s="1"/>
  <c r="Z12" i="1"/>
  <c r="AN12" i="1" s="1"/>
  <c r="X12" i="1"/>
  <c r="AX12" i="1" s="1"/>
  <c r="AD12" i="1"/>
  <c r="AO12" i="1" s="1"/>
  <c r="AD23" i="1"/>
  <c r="AO23" i="1" s="1"/>
  <c r="X23" i="1"/>
  <c r="AX23" i="1" s="1"/>
  <c r="Z23" i="1"/>
  <c r="AN23" i="1" s="1"/>
  <c r="T23" i="1"/>
  <c r="AW23" i="1" s="1"/>
  <c r="V23" i="1"/>
  <c r="AM23" i="1" s="1"/>
  <c r="AB23" i="1"/>
  <c r="AY23" i="1" s="1"/>
  <c r="R23" i="1"/>
  <c r="AL23" i="1" s="1"/>
  <c r="P23" i="1"/>
  <c r="AV23" i="1" s="1"/>
  <c r="N23" i="1"/>
  <c r="AK23" i="1" s="1"/>
  <c r="L23" i="1"/>
  <c r="AU23" i="1" s="1"/>
  <c r="J23" i="1"/>
  <c r="AJ23" i="1" s="1"/>
  <c r="H23" i="1"/>
  <c r="AT23" i="1" s="1"/>
  <c r="AD27" i="1"/>
  <c r="AO27" i="1" s="1"/>
  <c r="AD30" i="1"/>
  <c r="AO30" i="1" s="1"/>
  <c r="AD8" i="1"/>
  <c r="AO8" i="1" s="1"/>
  <c r="AD21" i="1"/>
  <c r="AD24" i="1"/>
  <c r="AO24" i="1" s="1"/>
  <c r="AD9" i="1"/>
  <c r="AO9" i="1" s="1"/>
  <c r="AD20" i="1"/>
  <c r="AO20" i="1" s="1"/>
  <c r="AD29" i="1"/>
  <c r="AO29" i="1" s="1"/>
  <c r="AD14" i="1"/>
  <c r="AO14" i="1" s="1"/>
  <c r="X27" i="1"/>
  <c r="AX27" i="1" s="1"/>
  <c r="Z27" i="1"/>
  <c r="AN27" i="1" s="1"/>
  <c r="T27" i="1"/>
  <c r="AW27" i="1" s="1"/>
  <c r="X30" i="1"/>
  <c r="AX30" i="1" s="1"/>
  <c r="Z30" i="1"/>
  <c r="AN30" i="1" s="1"/>
  <c r="T30" i="1"/>
  <c r="AW30" i="1" s="1"/>
  <c r="X8" i="1"/>
  <c r="AX8" i="1" s="1"/>
  <c r="Z8" i="1"/>
  <c r="AN8" i="1" s="1"/>
  <c r="T8" i="1"/>
  <c r="AW8" i="1" s="1"/>
  <c r="X21" i="1"/>
  <c r="AX21" i="1" s="1"/>
  <c r="Z21" i="1"/>
  <c r="AN21" i="1" s="1"/>
  <c r="T21" i="1"/>
  <c r="AW21" i="1" s="1"/>
  <c r="X24" i="1"/>
  <c r="AX24" i="1" s="1"/>
  <c r="Z24" i="1"/>
  <c r="AN24" i="1" s="1"/>
  <c r="T24" i="1"/>
  <c r="AW24" i="1" s="1"/>
  <c r="X9" i="1"/>
  <c r="AX9" i="1" s="1"/>
  <c r="Z9" i="1"/>
  <c r="AN9" i="1" s="1"/>
  <c r="T9" i="1"/>
  <c r="AW9" i="1" s="1"/>
  <c r="X20" i="1"/>
  <c r="AX20" i="1" s="1"/>
  <c r="Z20" i="1"/>
  <c r="AN20" i="1" s="1"/>
  <c r="T20" i="1"/>
  <c r="AW20" i="1" s="1"/>
  <c r="X29" i="1"/>
  <c r="AX29" i="1" s="1"/>
  <c r="Z29" i="1"/>
  <c r="AN29" i="1" s="1"/>
  <c r="T29" i="1"/>
  <c r="AW29" i="1" s="1"/>
  <c r="X14" i="1"/>
  <c r="AX14" i="1" s="1"/>
  <c r="Z14" i="1"/>
  <c r="AN14" i="1" s="1"/>
  <c r="T14" i="1"/>
  <c r="AW14" i="1" s="1"/>
  <c r="V27" i="1"/>
  <c r="AM27" i="1" s="1"/>
  <c r="AB27" i="1"/>
  <c r="AY27" i="1" s="1"/>
  <c r="R27" i="1"/>
  <c r="AL27" i="1" s="1"/>
  <c r="P27" i="1"/>
  <c r="AV27" i="1" s="1"/>
  <c r="V30" i="1"/>
  <c r="AM30" i="1" s="1"/>
  <c r="AB30" i="1"/>
  <c r="AY30" i="1" s="1"/>
  <c r="R30" i="1"/>
  <c r="AL30" i="1" s="1"/>
  <c r="P30" i="1"/>
  <c r="AV30" i="1" s="1"/>
  <c r="V8" i="1"/>
  <c r="AM8" i="1" s="1"/>
  <c r="AB8" i="1"/>
  <c r="AY8" i="1" s="1"/>
  <c r="R8" i="1"/>
  <c r="AL8" i="1" s="1"/>
  <c r="P8" i="1"/>
  <c r="AV8" i="1" s="1"/>
  <c r="V21" i="1"/>
  <c r="AM21" i="1" s="1"/>
  <c r="AB21" i="1"/>
  <c r="AY21" i="1" s="1"/>
  <c r="R21" i="1"/>
  <c r="AL21" i="1" s="1"/>
  <c r="P21" i="1"/>
  <c r="AV21" i="1" s="1"/>
  <c r="V24" i="1"/>
  <c r="AM24" i="1" s="1"/>
  <c r="AB24" i="1"/>
  <c r="AY24" i="1" s="1"/>
  <c r="R24" i="1"/>
  <c r="AL24" i="1" s="1"/>
  <c r="P24" i="1"/>
  <c r="AV24" i="1" s="1"/>
  <c r="V9" i="1"/>
  <c r="AM9" i="1" s="1"/>
  <c r="AB9" i="1"/>
  <c r="AY9" i="1" s="1"/>
  <c r="R9" i="1"/>
  <c r="AL9" i="1" s="1"/>
  <c r="P9" i="1"/>
  <c r="AV9" i="1" s="1"/>
  <c r="V20" i="1"/>
  <c r="AM20" i="1" s="1"/>
  <c r="AB20" i="1"/>
  <c r="AY20" i="1" s="1"/>
  <c r="R20" i="1"/>
  <c r="AL20" i="1" s="1"/>
  <c r="P20" i="1"/>
  <c r="AV20" i="1" s="1"/>
  <c r="V29" i="1"/>
  <c r="AB29" i="1"/>
  <c r="AY29" i="1" s="1"/>
  <c r="R29" i="1"/>
  <c r="AL29" i="1" s="1"/>
  <c r="P29" i="1"/>
  <c r="AV29" i="1" s="1"/>
  <c r="V14" i="1"/>
  <c r="AM14" i="1" s="1"/>
  <c r="AB14" i="1"/>
  <c r="AY14" i="1" s="1"/>
  <c r="R14" i="1"/>
  <c r="AL14" i="1" s="1"/>
  <c r="P14" i="1"/>
  <c r="AV14" i="1" s="1"/>
  <c r="N27" i="1"/>
  <c r="AK27" i="1" s="1"/>
  <c r="L27" i="1"/>
  <c r="AU27" i="1" s="1"/>
  <c r="N30" i="1"/>
  <c r="AK30" i="1" s="1"/>
  <c r="L30" i="1"/>
  <c r="AU30" i="1" s="1"/>
  <c r="N8" i="1"/>
  <c r="AK8" i="1" s="1"/>
  <c r="L8" i="1"/>
  <c r="AU8" i="1" s="1"/>
  <c r="N21" i="1"/>
  <c r="AK21" i="1" s="1"/>
  <c r="L21" i="1"/>
  <c r="AU21" i="1" s="1"/>
  <c r="N24" i="1"/>
  <c r="AK24" i="1" s="1"/>
  <c r="L24" i="1"/>
  <c r="AU24" i="1" s="1"/>
  <c r="N9" i="1"/>
  <c r="AK9" i="1" s="1"/>
  <c r="L9" i="1"/>
  <c r="AU9" i="1" s="1"/>
  <c r="N20" i="1"/>
  <c r="AK20" i="1" s="1"/>
  <c r="L20" i="1"/>
  <c r="AU20" i="1" s="1"/>
  <c r="N29" i="1"/>
  <c r="AK29" i="1" s="1"/>
  <c r="L29" i="1"/>
  <c r="AU29" i="1" s="1"/>
  <c r="N14" i="1"/>
  <c r="AK14" i="1" s="1"/>
  <c r="L14" i="1"/>
  <c r="AU14" i="1" s="1"/>
  <c r="J27" i="1"/>
  <c r="AJ27" i="1" s="1"/>
  <c r="J30" i="1"/>
  <c r="AJ30" i="1" s="1"/>
  <c r="J8" i="1"/>
  <c r="AJ8" i="1" s="1"/>
  <c r="J21" i="1"/>
  <c r="AJ21" i="1" s="1"/>
  <c r="J24" i="1"/>
  <c r="J9" i="1"/>
  <c r="AJ9" i="1" s="1"/>
  <c r="J20" i="1"/>
  <c r="AJ20" i="1" s="1"/>
  <c r="J29" i="1"/>
  <c r="AJ29" i="1" s="1"/>
  <c r="J14" i="1"/>
  <c r="AJ14" i="1" s="1"/>
  <c r="H8" i="1"/>
  <c r="AT8" i="1" s="1"/>
  <c r="H30" i="1"/>
  <c r="AT30" i="1" s="1"/>
  <c r="H27" i="1"/>
  <c r="AT27" i="1" s="1"/>
  <c r="H14" i="1"/>
  <c r="AT14" i="1" s="1"/>
  <c r="H29" i="1"/>
  <c r="AT29" i="1" s="1"/>
  <c r="H20" i="1"/>
  <c r="AT20" i="1" s="1"/>
  <c r="H9" i="1"/>
  <c r="AT9" i="1" s="1"/>
  <c r="H24" i="1"/>
  <c r="AT24" i="1" s="1"/>
  <c r="H21" i="1"/>
  <c r="AT21" i="1" s="1"/>
  <c r="D25" i="1" l="1"/>
  <c r="D18" i="1"/>
  <c r="D10" i="1"/>
  <c r="AH29" i="1"/>
  <c r="AF15" i="1"/>
  <c r="AF24" i="1"/>
  <c r="AF13" i="1"/>
  <c r="AF28" i="1"/>
  <c r="AT15" i="1"/>
  <c r="AF20" i="1"/>
  <c r="AH24" i="1"/>
  <c r="AH13" i="1"/>
  <c r="AH20" i="1"/>
  <c r="AF11" i="1"/>
  <c r="AF14" i="1"/>
  <c r="AF12" i="1"/>
  <c r="AF16" i="1"/>
  <c r="AH22" i="1"/>
  <c r="AH23" i="1"/>
  <c r="AF8" i="1"/>
  <c r="AF19" i="1"/>
  <c r="AJ24" i="1"/>
  <c r="AF27" i="1"/>
  <c r="AM29" i="1"/>
  <c r="AH31" i="1"/>
  <c r="AF21" i="1"/>
  <c r="AH16" i="1"/>
  <c r="AF26" i="1"/>
  <c r="AF31" i="1"/>
  <c r="AF17" i="1"/>
  <c r="AF22" i="1"/>
  <c r="AF9" i="1"/>
  <c r="AF29" i="1"/>
  <c r="AH12" i="1"/>
  <c r="AH28" i="1"/>
  <c r="AH30" i="1"/>
  <c r="AH27" i="1"/>
  <c r="AH15" i="1"/>
  <c r="AH11" i="1"/>
  <c r="AH9" i="1"/>
  <c r="AF30" i="1"/>
  <c r="AH14" i="1"/>
  <c r="AF23" i="1"/>
  <c r="AO11" i="1"/>
  <c r="AH21" i="1"/>
  <c r="AH19" i="1"/>
  <c r="AO31" i="1"/>
  <c r="AH26" i="1"/>
  <c r="AH8" i="1"/>
  <c r="AO15" i="1"/>
  <c r="AH17" i="1"/>
  <c r="AO21" i="1"/>
  <c r="AO28" i="1"/>
  <c r="D29" i="1" l="1"/>
  <c r="D16" i="1"/>
  <c r="D9" i="1"/>
  <c r="D24" i="1"/>
  <c r="D31" i="1"/>
  <c r="D23" i="1"/>
  <c r="D28" i="1"/>
  <c r="D13" i="1"/>
  <c r="D12" i="1"/>
  <c r="D11" i="1"/>
  <c r="D15" i="1"/>
  <c r="D17" i="1"/>
  <c r="D20" i="1"/>
  <c r="D8" i="1"/>
  <c r="D21" i="1"/>
  <c r="D22" i="1"/>
  <c r="D14" i="1"/>
  <c r="D26" i="1"/>
  <c r="D19" i="1"/>
  <c r="D27" i="1"/>
  <c r="D30" i="1"/>
</calcChain>
</file>

<file path=xl/sharedStrings.xml><?xml version="1.0" encoding="utf-8"?>
<sst xmlns="http://schemas.openxmlformats.org/spreadsheetml/2006/main" count="121" uniqueCount="70">
  <si>
    <t>Håkan Daal</t>
  </si>
  <si>
    <t>Anders Fröjd</t>
  </si>
  <si>
    <t>Peter Jansson</t>
  </si>
  <si>
    <t>Ulf Johansson</t>
  </si>
  <si>
    <t>Ulf Jonasson</t>
  </si>
  <si>
    <t>Lars Ogrelius</t>
  </si>
  <si>
    <t>Morgan Rahm</t>
  </si>
  <si>
    <t>Ulf Ryberg</t>
  </si>
  <si>
    <t>Roberth Österman</t>
  </si>
  <si>
    <t>Henrik Siverbrant</t>
  </si>
  <si>
    <t>Tomi Glavenhult</t>
  </si>
  <si>
    <t>Joakim Jörenius</t>
  </si>
  <si>
    <t>Mikael Nilsson</t>
  </si>
  <si>
    <t>Spelare</t>
  </si>
  <si>
    <t>TOTAL</t>
  </si>
  <si>
    <t>Plac</t>
  </si>
  <si>
    <t>Poäng</t>
  </si>
  <si>
    <t>Deltävl 1</t>
  </si>
  <si>
    <t>Rank</t>
  </si>
  <si>
    <t>TOUR</t>
  </si>
  <si>
    <t>Deltävl 2</t>
  </si>
  <si>
    <t>Deltävl 3</t>
  </si>
  <si>
    <t>Deltävl 4</t>
  </si>
  <si>
    <t>Deltävl 5</t>
  </si>
  <si>
    <t>Deltävl 6</t>
  </si>
  <si>
    <t>Deltävl 7</t>
  </si>
  <si>
    <t>Deltävl 8</t>
  </si>
  <si>
    <t>Deltävl 9</t>
  </si>
  <si>
    <t>Deltävl 10</t>
  </si>
  <si>
    <t>Deltävl 11</t>
  </si>
  <si>
    <t>Deltävl 12</t>
  </si>
  <si>
    <t>NF</t>
  </si>
  <si>
    <t>Slag</t>
  </si>
  <si>
    <t>Johan Bjärkling</t>
  </si>
  <si>
    <t>Stefan Pettersson</t>
  </si>
  <si>
    <t>Magnus Norin</t>
  </si>
  <si>
    <t>Patrik Dise</t>
  </si>
  <si>
    <t>TOTALT</t>
  </si>
  <si>
    <t>SLAG</t>
  </si>
  <si>
    <t>CUPEN</t>
  </si>
  <si>
    <t>#Tävl</t>
  </si>
  <si>
    <t>POÄNG</t>
  </si>
  <si>
    <t>Antal</t>
  </si>
  <si>
    <t>Jonas Henriksson</t>
  </si>
  <si>
    <t>Extra</t>
  </si>
  <si>
    <t>Jelko Bozic</t>
  </si>
  <si>
    <t>.</t>
  </si>
  <si>
    <t>Fredrik Hellsing</t>
  </si>
  <si>
    <t xml:space="preserve"> </t>
  </si>
  <si>
    <t>Hills</t>
  </si>
  <si>
    <t>2p</t>
  </si>
  <si>
    <t>Total</t>
  </si>
  <si>
    <t>Tävl</t>
  </si>
  <si>
    <t>AVGÅR</t>
  </si>
  <si>
    <t>&gt;4Tävl</t>
  </si>
  <si>
    <t>Kung-Kode</t>
  </si>
  <si>
    <t>= Poäng som ev avgår i deltävling 11 &amp; 12</t>
  </si>
  <si>
    <t>= Poäng som redan har avgått tom deltävling 10</t>
  </si>
  <si>
    <t>= Går bort vid bättre poäng</t>
  </si>
  <si>
    <t>Per Carlson</t>
  </si>
  <si>
    <t>Chalmers</t>
  </si>
  <si>
    <t>Jonas Håkansson</t>
  </si>
  <si>
    <t>Patrik Carnbäck</t>
  </si>
  <si>
    <t>Belek</t>
  </si>
  <si>
    <t>Mats Nordström</t>
  </si>
  <si>
    <t>Gullbringa</t>
  </si>
  <si>
    <t>Albatross</t>
  </si>
  <si>
    <t>Hovås</t>
  </si>
  <si>
    <t>Öijared</t>
  </si>
  <si>
    <t>Vallda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</si>
</sst>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st&quot;"/>
    <numFmt numFmtId="165" formatCode="0&quot; Delt&quot;"/>
    <numFmt numFmtId="166" formatCode="[$-409]d/mmm;@"/>
  </numFmts>
  <fonts count="1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0.59999389629810485"/>
      <name val="Calibri"/>
      <family val="2"/>
      <scheme val="minor"/>
    </font>
    <font>
      <b/>
      <sz val="11"/>
      <color rgb="FF0509BB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509BB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7">
    <xf numFmtId="0" fontId="0" fillId="0" borderId="0" xfId="0"/>
    <xf numFmtId="0" fontId="2" fillId="3" borderId="0" xfId="0" applyFont="1" applyFill="1"/>
    <xf numFmtId="0" fontId="3" fillId="3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/>
    <xf numFmtId="0" fontId="3" fillId="3" borderId="1" xfId="0" applyFont="1" applyFill="1" applyBorder="1"/>
    <xf numFmtId="0" fontId="2" fillId="0" borderId="0" xfId="0" applyFont="1" applyAlignment="1">
      <alignment horizontal="left"/>
    </xf>
    <xf numFmtId="0" fontId="2" fillId="4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Continuous"/>
    </xf>
    <xf numFmtId="0" fontId="2" fillId="6" borderId="0" xfId="0" applyFont="1" applyFill="1"/>
    <xf numFmtId="0" fontId="3" fillId="6" borderId="0" xfId="0" applyFont="1" applyFill="1"/>
    <xf numFmtId="0" fontId="2" fillId="7" borderId="4" xfId="0" applyFont="1" applyFill="1" applyBorder="1" applyAlignment="1">
      <alignment horizontal="centerContinuous"/>
    </xf>
    <xf numFmtId="0" fontId="2" fillId="7" borderId="5" xfId="0" applyFont="1" applyFill="1" applyBorder="1" applyAlignment="1">
      <alignment horizontal="centerContinuous"/>
    </xf>
    <xf numFmtId="16" fontId="4" fillId="7" borderId="6" xfId="0" applyNumberFormat="1" applyFont="1" applyFill="1" applyBorder="1" applyAlignment="1">
      <alignment horizontal="centerContinuous"/>
    </xf>
    <xf numFmtId="16" fontId="2" fillId="7" borderId="7" xfId="0" applyNumberFormat="1" applyFont="1" applyFill="1" applyBorder="1" applyAlignment="1">
      <alignment horizontal="centerContinuous"/>
    </xf>
    <xf numFmtId="0" fontId="4" fillId="7" borderId="6" xfId="0" applyFont="1" applyFill="1" applyBorder="1" applyAlignment="1">
      <alignment horizontal="centerContinuous"/>
    </xf>
    <xf numFmtId="0" fontId="4" fillId="7" borderId="7" xfId="0" applyFont="1" applyFill="1" applyBorder="1" applyAlignment="1">
      <alignment horizontal="centerContinuous"/>
    </xf>
    <xf numFmtId="0" fontId="6" fillId="8" borderId="8" xfId="0" applyFont="1" applyFill="1" applyBorder="1" applyAlignment="1">
      <alignment horizontal="centerContinuous"/>
    </xf>
    <xf numFmtId="16" fontId="6" fillId="8" borderId="9" xfId="0" applyNumberFormat="1" applyFont="1" applyFill="1" applyBorder="1" applyAlignment="1">
      <alignment horizontal="centerContinuous"/>
    </xf>
    <xf numFmtId="0" fontId="7" fillId="5" borderId="10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Continuous"/>
    </xf>
    <xf numFmtId="0" fontId="2" fillId="7" borderId="7" xfId="0" applyFont="1" applyFill="1" applyBorder="1" applyAlignment="1">
      <alignment horizontal="centerContinuous"/>
    </xf>
    <xf numFmtId="0" fontId="8" fillId="7" borderId="6" xfId="0" applyFont="1" applyFill="1" applyBorder="1" applyAlignment="1">
      <alignment horizontal="centerContinuous"/>
    </xf>
    <xf numFmtId="165" fontId="8" fillId="7" borderId="6" xfId="0" applyNumberFormat="1" applyFont="1" applyFill="1" applyBorder="1" applyAlignment="1">
      <alignment horizontal="centerContinuous"/>
    </xf>
    <xf numFmtId="0" fontId="6" fillId="8" borderId="9" xfId="0" applyFont="1" applyFill="1" applyBorder="1" applyAlignment="1">
      <alignment horizontal="centerContinuous"/>
    </xf>
    <xf numFmtId="164" fontId="9" fillId="3" borderId="2" xfId="0" applyNumberFormat="1" applyFont="1" applyFill="1" applyBorder="1" applyAlignment="1">
      <alignment horizontal="centerContinuous"/>
    </xf>
    <xf numFmtId="0" fontId="7" fillId="0" borderId="14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/>
    <xf numFmtId="0" fontId="9" fillId="3" borderId="7" xfId="0" applyFont="1" applyFill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16" xfId="0" applyFont="1" applyBorder="1"/>
    <xf numFmtId="0" fontId="9" fillId="9" borderId="8" xfId="0" applyFont="1" applyFill="1" applyBorder="1" applyAlignment="1">
      <alignment horizontal="center"/>
    </xf>
    <xf numFmtId="16" fontId="9" fillId="9" borderId="9" xfId="0" applyNumberFormat="1" applyFont="1" applyFill="1" applyBorder="1" applyAlignment="1">
      <alignment horizontal="center"/>
    </xf>
    <xf numFmtId="0" fontId="9" fillId="9" borderId="9" xfId="0" applyFont="1" applyFill="1" applyBorder="1" applyAlignment="1">
      <alignment horizontal="center"/>
    </xf>
    <xf numFmtId="0" fontId="9" fillId="9" borderId="1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Continuous"/>
    </xf>
    <xf numFmtId="0" fontId="2" fillId="3" borderId="23" xfId="0" applyFont="1" applyFill="1" applyBorder="1" applyAlignment="1">
      <alignment horizontal="centerContinuous"/>
    </xf>
    <xf numFmtId="0" fontId="2" fillId="3" borderId="5" xfId="0" applyFont="1" applyFill="1" applyBorder="1" applyAlignment="1">
      <alignment horizontal="centerContinuous"/>
    </xf>
    <xf numFmtId="0" fontId="4" fillId="3" borderId="6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Continuous"/>
    </xf>
    <xf numFmtId="164" fontId="9" fillId="3" borderId="6" xfId="0" applyNumberFormat="1" applyFont="1" applyFill="1" applyBorder="1" applyAlignment="1">
      <alignment horizontal="centerContinuous"/>
    </xf>
    <xf numFmtId="164" fontId="9" fillId="3" borderId="7" xfId="0" applyNumberFormat="1" applyFont="1" applyFill="1" applyBorder="1" applyAlignment="1">
      <alignment horizontal="centerContinuous"/>
    </xf>
    <xf numFmtId="0" fontId="2" fillId="7" borderId="10" xfId="0" applyFont="1" applyFill="1" applyBorder="1" applyAlignment="1">
      <alignment horizontal="center"/>
    </xf>
    <xf numFmtId="0" fontId="2" fillId="6" borderId="24" xfId="0" applyFont="1" applyFill="1" applyBorder="1"/>
    <xf numFmtId="0" fontId="10" fillId="3" borderId="17" xfId="0" applyFont="1" applyFill="1" applyBorder="1" applyAlignment="1">
      <alignment horizontal="right" indent="1"/>
    </xf>
    <xf numFmtId="0" fontId="10" fillId="3" borderId="7" xfId="0" applyFont="1" applyFill="1" applyBorder="1" applyAlignment="1">
      <alignment horizontal="right" indent="1"/>
    </xf>
    <xf numFmtId="0" fontId="2" fillId="0" borderId="25" xfId="0" applyFont="1" applyBorder="1" applyAlignment="1">
      <alignment horizontal="center"/>
    </xf>
    <xf numFmtId="0" fontId="2" fillId="0" borderId="26" xfId="0" applyFont="1" applyBorder="1"/>
    <xf numFmtId="0" fontId="9" fillId="9" borderId="27" xfId="0" applyFont="1" applyFill="1" applyBorder="1" applyAlignment="1">
      <alignment horizontal="center"/>
    </xf>
    <xf numFmtId="0" fontId="2" fillId="7" borderId="25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3" fillId="6" borderId="0" xfId="0" applyFont="1" applyFill="1" applyBorder="1"/>
    <xf numFmtId="0" fontId="2" fillId="6" borderId="7" xfId="0" applyFont="1" applyFill="1" applyBorder="1"/>
    <xf numFmtId="0" fontId="2" fillId="6" borderId="0" xfId="0" applyFont="1" applyFill="1" applyBorder="1"/>
    <xf numFmtId="0" fontId="2" fillId="6" borderId="0" xfId="0" applyFont="1" applyFill="1" applyAlignment="1">
      <alignment horizontal="center"/>
    </xf>
    <xf numFmtId="0" fontId="3" fillId="6" borderId="1" xfId="0" applyFont="1" applyFill="1" applyBorder="1"/>
    <xf numFmtId="0" fontId="2" fillId="8" borderId="9" xfId="0" applyFont="1" applyFill="1" applyBorder="1" applyAlignment="1">
      <alignment horizontal="center"/>
    </xf>
    <xf numFmtId="0" fontId="2" fillId="6" borderId="6" xfId="0" applyFont="1" applyFill="1" applyBorder="1"/>
    <xf numFmtId="0" fontId="2" fillId="6" borderId="24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Continuous"/>
    </xf>
    <xf numFmtId="0" fontId="4" fillId="3" borderId="0" xfId="0" applyFont="1" applyFill="1" applyBorder="1" applyAlignment="1">
      <alignment horizontal="centerContinuous"/>
    </xf>
    <xf numFmtId="164" fontId="9" fillId="3" borderId="0" xfId="0" applyNumberFormat="1" applyFont="1" applyFill="1" applyBorder="1" applyAlignment="1">
      <alignment horizontal="centerContinuous"/>
    </xf>
    <xf numFmtId="0" fontId="2" fillId="4" borderId="16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centerContinuous"/>
    </xf>
    <xf numFmtId="0" fontId="2" fillId="10" borderId="7" xfId="0" applyFont="1" applyFill="1" applyBorder="1" applyAlignment="1">
      <alignment horizontal="centerContinuous"/>
    </xf>
    <xf numFmtId="0" fontId="2" fillId="11" borderId="6" xfId="0" applyFont="1" applyFill="1" applyBorder="1" applyAlignment="1">
      <alignment horizontal="centerContinuous"/>
    </xf>
    <xf numFmtId="0" fontId="2" fillId="11" borderId="7" xfId="0" applyFont="1" applyFill="1" applyBorder="1" applyAlignment="1">
      <alignment horizontal="centerContinuous"/>
    </xf>
    <xf numFmtId="0" fontId="2" fillId="5" borderId="17" xfId="0" applyFont="1" applyFill="1" applyBorder="1" applyAlignment="1">
      <alignment horizontal="center"/>
    </xf>
    <xf numFmtId="16" fontId="2" fillId="5" borderId="7" xfId="0" applyNumberFormat="1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Continuous"/>
    </xf>
    <xf numFmtId="0" fontId="2" fillId="4" borderId="32" xfId="0" applyFont="1" applyFill="1" applyBorder="1" applyAlignment="1">
      <alignment horizontal="centerContinuous"/>
    </xf>
    <xf numFmtId="0" fontId="3" fillId="6" borderId="33" xfId="0" applyFont="1" applyFill="1" applyBorder="1" applyAlignment="1">
      <alignment horizontal="centerContinuous"/>
    </xf>
    <xf numFmtId="0" fontId="2" fillId="6" borderId="34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35" xfId="0" applyFont="1" applyFill="1" applyBorder="1"/>
    <xf numFmtId="0" fontId="5" fillId="6" borderId="36" xfId="0" applyFont="1" applyFill="1" applyBorder="1" applyAlignment="1">
      <alignment horizontal="centerContinuous"/>
    </xf>
    <xf numFmtId="0" fontId="5" fillId="6" borderId="37" xfId="0" applyFont="1" applyFill="1" applyBorder="1" applyAlignment="1">
      <alignment horizontal="center"/>
    </xf>
    <xf numFmtId="0" fontId="2" fillId="4" borderId="47" xfId="0" applyFont="1" applyFill="1" applyBorder="1" applyAlignment="1">
      <alignment horizontal="center"/>
    </xf>
    <xf numFmtId="0" fontId="2" fillId="6" borderId="48" xfId="0" applyFont="1" applyFill="1" applyBorder="1" applyAlignment="1">
      <alignment horizontal="center"/>
    </xf>
    <xf numFmtId="0" fontId="2" fillId="11" borderId="15" xfId="0" applyFont="1" applyFill="1" applyBorder="1" applyAlignment="1">
      <alignment horizontal="centerContinuous"/>
    </xf>
    <xf numFmtId="0" fontId="3" fillId="11" borderId="24" xfId="0" applyFont="1" applyFill="1" applyBorder="1" applyAlignment="1">
      <alignment horizontal="centerContinuous"/>
    </xf>
    <xf numFmtId="0" fontId="3" fillId="11" borderId="17" xfId="0" applyFont="1" applyFill="1" applyBorder="1" applyAlignment="1">
      <alignment horizontal="centerContinuous"/>
    </xf>
    <xf numFmtId="0" fontId="3" fillId="11" borderId="38" xfId="0" applyFont="1" applyFill="1" applyBorder="1" applyAlignment="1">
      <alignment horizontal="centerContinuous"/>
    </xf>
    <xf numFmtId="0" fontId="3" fillId="11" borderId="39" xfId="0" applyFont="1" applyFill="1" applyBorder="1" applyAlignment="1">
      <alignment horizontal="centerContinuous"/>
    </xf>
    <xf numFmtId="0" fontId="3" fillId="10" borderId="24" xfId="0" applyFont="1" applyFill="1" applyBorder="1"/>
    <xf numFmtId="0" fontId="3" fillId="10" borderId="17" xfId="0" applyFont="1" applyFill="1" applyBorder="1"/>
    <xf numFmtId="0" fontId="3" fillId="10" borderId="38" xfId="0" applyFont="1" applyFill="1" applyBorder="1" applyAlignment="1">
      <alignment horizontal="centerContinuous"/>
    </xf>
    <xf numFmtId="0" fontId="3" fillId="10" borderId="39" xfId="0" applyFont="1" applyFill="1" applyBorder="1" applyAlignment="1">
      <alignment horizontal="centerContinuous"/>
    </xf>
    <xf numFmtId="0" fontId="12" fillId="4" borderId="33" xfId="0" applyFont="1" applyFill="1" applyBorder="1" applyAlignment="1">
      <alignment horizontal="centerContinuous"/>
    </xf>
    <xf numFmtId="0" fontId="2" fillId="6" borderId="35" xfId="0" applyFont="1" applyFill="1" applyBorder="1" applyAlignment="1">
      <alignment horizontal="center"/>
    </xf>
    <xf numFmtId="0" fontId="2" fillId="6" borderId="41" xfId="0" applyFont="1" applyFill="1" applyBorder="1" applyAlignment="1">
      <alignment horizontal="center"/>
    </xf>
    <xf numFmtId="0" fontId="2" fillId="6" borderId="49" xfId="0" applyFont="1" applyFill="1" applyBorder="1" applyAlignment="1">
      <alignment horizontal="center"/>
    </xf>
    <xf numFmtId="0" fontId="5" fillId="6" borderId="42" xfId="0" applyFont="1" applyFill="1" applyBorder="1" applyAlignment="1">
      <alignment horizontal="center"/>
    </xf>
    <xf numFmtId="0" fontId="2" fillId="6" borderId="43" xfId="0" applyFont="1" applyFill="1" applyBorder="1"/>
    <xf numFmtId="0" fontId="2" fillId="6" borderId="43" xfId="0" applyFont="1" applyFill="1" applyBorder="1" applyAlignment="1">
      <alignment horizontal="center"/>
    </xf>
    <xf numFmtId="166" fontId="2" fillId="3" borderId="6" xfId="0" applyNumberFormat="1" applyFont="1" applyFill="1" applyBorder="1" applyAlignment="1">
      <alignment horizontal="centerContinuous"/>
    </xf>
    <xf numFmtId="166" fontId="2" fillId="3" borderId="7" xfId="0" applyNumberFormat="1" applyFont="1" applyFill="1" applyBorder="1" applyAlignment="1">
      <alignment horizontal="centerContinuous"/>
    </xf>
    <xf numFmtId="166" fontId="2" fillId="3" borderId="0" xfId="0" applyNumberFormat="1" applyFont="1" applyFill="1" applyBorder="1" applyAlignment="1">
      <alignment horizontal="centerContinuous"/>
    </xf>
    <xf numFmtId="166" fontId="2" fillId="3" borderId="2" xfId="0" applyNumberFormat="1" applyFont="1" applyFill="1" applyBorder="1" applyAlignment="1">
      <alignment horizontal="centerContinuous"/>
    </xf>
    <xf numFmtId="0" fontId="13" fillId="3" borderId="18" xfId="0" applyFont="1" applyFill="1" applyBorder="1" applyAlignment="1">
      <alignment horizontal="center"/>
    </xf>
    <xf numFmtId="0" fontId="13" fillId="3" borderId="19" xfId="0" applyFont="1" applyFill="1" applyBorder="1"/>
    <xf numFmtId="0" fontId="13" fillId="8" borderId="20" xfId="0" applyFont="1" applyFill="1" applyBorder="1" applyAlignment="1">
      <alignment horizontal="centerContinuous"/>
    </xf>
    <xf numFmtId="0" fontId="14" fillId="9" borderId="20" xfId="0" applyFont="1" applyFill="1" applyBorder="1" applyAlignment="1">
      <alignment horizontal="centerContinuous"/>
    </xf>
    <xf numFmtId="0" fontId="13" fillId="5" borderId="19" xfId="0" applyFont="1" applyFill="1" applyBorder="1" applyAlignment="1">
      <alignment horizontal="centerContinuous"/>
    </xf>
    <xf numFmtId="0" fontId="13" fillId="7" borderId="18" xfId="0" applyFont="1" applyFill="1" applyBorder="1" applyAlignment="1">
      <alignment horizontal="center"/>
    </xf>
    <xf numFmtId="0" fontId="13" fillId="4" borderId="19" xfId="0" applyFont="1" applyFill="1" applyBorder="1" applyAlignment="1">
      <alignment horizontal="centerContinuous"/>
    </xf>
    <xf numFmtId="0" fontId="13" fillId="7" borderId="44" xfId="0" applyFont="1" applyFill="1" applyBorder="1" applyAlignment="1">
      <alignment horizontal="center"/>
    </xf>
    <xf numFmtId="0" fontId="13" fillId="7" borderId="21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0" fontId="13" fillId="8" borderId="22" xfId="0" applyFont="1" applyFill="1" applyBorder="1" applyAlignment="1">
      <alignment horizontal="centerContinuous"/>
    </xf>
    <xf numFmtId="0" fontId="2" fillId="6" borderId="37" xfId="0" applyFont="1" applyFill="1" applyBorder="1" applyAlignment="1">
      <alignment horizontal="center"/>
    </xf>
    <xf numFmtId="0" fontId="2" fillId="6" borderId="42" xfId="0" applyFont="1" applyFill="1" applyBorder="1" applyAlignment="1">
      <alignment horizontal="center"/>
    </xf>
    <xf numFmtId="0" fontId="2" fillId="6" borderId="0" xfId="0" quotePrefix="1" applyFont="1" applyFill="1"/>
    <xf numFmtId="0" fontId="2" fillId="8" borderId="11" xfId="0" applyFont="1" applyFill="1" applyBorder="1"/>
    <xf numFmtId="0" fontId="2" fillId="12" borderId="11" xfId="0" applyFont="1" applyFill="1" applyBorder="1"/>
    <xf numFmtId="0" fontId="3" fillId="10" borderId="24" xfId="0" applyFont="1" applyFill="1" applyBorder="1" applyAlignment="1">
      <alignment horizontal="centerContinuous"/>
    </xf>
    <xf numFmtId="0" fontId="3" fillId="10" borderId="38" xfId="0" applyFont="1" applyFill="1" applyBorder="1" applyAlignment="1"/>
    <xf numFmtId="0" fontId="3" fillId="10" borderId="24" xfId="0" applyFont="1" applyFill="1" applyBorder="1" applyAlignment="1">
      <alignment horizontal="center"/>
    </xf>
    <xf numFmtId="0" fontId="3" fillId="8" borderId="38" xfId="0" applyFont="1" applyFill="1" applyBorder="1" applyAlignment="1">
      <alignment horizontal="centerContinuous"/>
    </xf>
    <xf numFmtId="0" fontId="3" fillId="10" borderId="38" xfId="0" quotePrefix="1" applyFont="1" applyFill="1" applyBorder="1" applyAlignment="1">
      <alignment horizontal="left"/>
    </xf>
    <xf numFmtId="0" fontId="3" fillId="10" borderId="15" xfId="0" applyFont="1" applyFill="1" applyBorder="1" applyAlignment="1">
      <alignment horizontal="center"/>
    </xf>
    <xf numFmtId="165" fontId="2" fillId="7" borderId="50" xfId="0" applyNumberFormat="1" applyFont="1" applyFill="1" applyBorder="1" applyAlignment="1">
      <alignment horizontal="centerContinuous"/>
    </xf>
    <xf numFmtId="0" fontId="11" fillId="8" borderId="40" xfId="0" applyFont="1" applyFill="1" applyBorder="1" applyAlignment="1">
      <alignment horizontal="left"/>
    </xf>
    <xf numFmtId="0" fontId="2" fillId="0" borderId="45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3" fillId="6" borderId="9" xfId="0" applyFont="1" applyFill="1" applyBorder="1"/>
    <xf numFmtId="0" fontId="2" fillId="0" borderId="3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3" fillId="11" borderId="24" xfId="0" applyFont="1" applyFill="1" applyBorder="1" applyAlignment="1">
      <alignment horizontal="center"/>
    </xf>
    <xf numFmtId="0" fontId="2" fillId="8" borderId="45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34" xfId="0" applyFont="1" applyFill="1" applyBorder="1" applyAlignment="1">
      <alignment horizontal="center"/>
    </xf>
    <xf numFmtId="0" fontId="2" fillId="8" borderId="37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</cellXfs>
  <cellStyles count="2">
    <cellStyle name="Good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38100</xdr:rowOff>
    </xdr:from>
    <xdr:to>
      <xdr:col>2</xdr:col>
      <xdr:colOff>1276350</xdr:colOff>
      <xdr:row>5</xdr:row>
      <xdr:rowOff>171450</xdr:rowOff>
    </xdr:to>
    <xdr:pic>
      <xdr:nvPicPr>
        <xdr:cNvPr id="1035" name="Picture 2" descr="gfslogovit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71450"/>
          <a:ext cx="17335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364729</xdr:colOff>
      <xdr:row>31</xdr:row>
      <xdr:rowOff>583407</xdr:rowOff>
    </xdr:from>
    <xdr:to>
      <xdr:col>26</xdr:col>
      <xdr:colOff>305970</xdr:colOff>
      <xdr:row>63</xdr:row>
      <xdr:rowOff>108629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D97217-E8E2-45D1-BB8D-0C9CB3A3C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4979" y="7262813"/>
          <a:ext cx="8013679" cy="6026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57"/>
  <sheetViews>
    <sheetView tabSelected="1" zoomScale="60" zoomScaleNormal="60" workbookViewId="0">
      <selection activeCell="BE29" sqref="BE29"/>
    </sheetView>
  </sheetViews>
  <sheetFormatPr defaultRowHeight="15" x14ac:dyDescent="0.25"/>
  <cols>
    <col min="1" max="1" width="2.42578125" style="4" customWidth="1"/>
    <col min="2" max="2" width="7.42578125" style="3" customWidth="1"/>
    <col min="3" max="3" width="25.28515625" style="4" customWidth="1"/>
    <col min="4" max="4" width="10" style="4" customWidth="1"/>
    <col min="5" max="6" width="5.5703125" style="4" customWidth="1"/>
    <col min="7" max="30" width="5" style="4" customWidth="1"/>
    <col min="31" max="31" width="5.7109375" style="4" customWidth="1"/>
    <col min="32" max="32" width="6.140625" style="4" customWidth="1"/>
    <col min="33" max="33" width="5.7109375" style="4" customWidth="1"/>
    <col min="34" max="34" width="6.140625" style="4" customWidth="1"/>
    <col min="35" max="35" width="3" style="4" customWidth="1"/>
    <col min="36" max="41" width="4.42578125" style="4" customWidth="1"/>
    <col min="42" max="42" width="4" style="4" customWidth="1"/>
    <col min="43" max="43" width="5.85546875" style="4" customWidth="1"/>
    <col min="44" max="44" width="5.7109375" style="4" hidden="1" customWidth="1"/>
    <col min="45" max="45" width="2.42578125" style="4" customWidth="1"/>
    <col min="46" max="51" width="5.28515625" style="4" customWidth="1"/>
    <col min="52" max="52" width="4.28515625" style="4" customWidth="1"/>
    <col min="53" max="53" width="5.5703125" style="4" customWidth="1"/>
    <col min="54" max="54" width="5.42578125" style="4" hidden="1" customWidth="1"/>
    <col min="55" max="55" width="1.7109375" style="4" customWidth="1"/>
    <col min="56" max="16384" width="9.140625" style="4"/>
  </cols>
  <sheetData>
    <row r="1" spans="1:68" ht="10.5" customHeight="1" thickBot="1" x14ac:dyDescent="0.3">
      <c r="A1" s="9"/>
      <c r="B1" s="60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</row>
    <row r="2" spans="1:68" s="1" customFormat="1" ht="18.75" customHeight="1" x14ac:dyDescent="0.35">
      <c r="A2" s="9"/>
      <c r="B2" s="28"/>
      <c r="C2" s="48"/>
      <c r="D2" s="17"/>
      <c r="E2" s="35"/>
      <c r="F2" s="74"/>
      <c r="G2" s="39" t="s">
        <v>17</v>
      </c>
      <c r="H2" s="41"/>
      <c r="I2" s="39" t="s">
        <v>20</v>
      </c>
      <c r="J2" s="41"/>
      <c r="K2" s="65" t="s">
        <v>21</v>
      </c>
      <c r="L2" s="41"/>
      <c r="M2" s="65" t="s">
        <v>22</v>
      </c>
      <c r="N2" s="41"/>
      <c r="O2" s="65" t="s">
        <v>23</v>
      </c>
      <c r="P2" s="41"/>
      <c r="Q2" s="65" t="s">
        <v>24</v>
      </c>
      <c r="R2" s="41"/>
      <c r="S2" s="65" t="s">
        <v>25</v>
      </c>
      <c r="T2" s="41"/>
      <c r="U2" s="65" t="s">
        <v>26</v>
      </c>
      <c r="V2" s="41"/>
      <c r="W2" s="65" t="s">
        <v>27</v>
      </c>
      <c r="X2" s="41"/>
      <c r="Y2" s="65" t="s">
        <v>28</v>
      </c>
      <c r="Z2" s="41"/>
      <c r="AA2" s="40" t="s">
        <v>29</v>
      </c>
      <c r="AB2" s="41"/>
      <c r="AC2" s="65" t="s">
        <v>30</v>
      </c>
      <c r="AD2" s="41"/>
      <c r="AE2" s="11" t="s">
        <v>37</v>
      </c>
      <c r="AF2" s="12"/>
      <c r="AG2" s="11" t="s">
        <v>37</v>
      </c>
      <c r="AH2" s="12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</row>
    <row r="3" spans="1:68" s="1" customFormat="1" ht="15.75" customHeight="1" x14ac:dyDescent="0.35">
      <c r="A3" s="9"/>
      <c r="B3" s="29"/>
      <c r="C3" s="49"/>
      <c r="D3" s="18" t="s">
        <v>19</v>
      </c>
      <c r="E3" s="36" t="s">
        <v>51</v>
      </c>
      <c r="F3" s="75" t="s">
        <v>31</v>
      </c>
      <c r="G3" s="105">
        <v>43225</v>
      </c>
      <c r="H3" s="106"/>
      <c r="I3" s="105">
        <v>43238</v>
      </c>
      <c r="J3" s="106"/>
      <c r="K3" s="107">
        <v>43239</v>
      </c>
      <c r="L3" s="106"/>
      <c r="M3" s="107">
        <v>43247</v>
      </c>
      <c r="N3" s="106"/>
      <c r="O3" s="107">
        <v>43264</v>
      </c>
      <c r="P3" s="106"/>
      <c r="Q3" s="107">
        <v>43276</v>
      </c>
      <c r="R3" s="106"/>
      <c r="S3" s="107">
        <v>43288</v>
      </c>
      <c r="T3" s="106"/>
      <c r="U3" s="107">
        <v>43317</v>
      </c>
      <c r="V3" s="106"/>
      <c r="W3" s="107">
        <v>43327</v>
      </c>
      <c r="X3" s="106"/>
      <c r="Y3" s="107">
        <v>43344</v>
      </c>
      <c r="Z3" s="106"/>
      <c r="AA3" s="108">
        <v>43365</v>
      </c>
      <c r="AB3" s="106"/>
      <c r="AC3" s="107">
        <v>43366</v>
      </c>
      <c r="AD3" s="106"/>
      <c r="AE3" s="13" t="s">
        <v>41</v>
      </c>
      <c r="AF3" s="14"/>
      <c r="AG3" s="13" t="s">
        <v>38</v>
      </c>
      <c r="AH3" s="14"/>
      <c r="AI3" s="9"/>
      <c r="AJ3" s="9"/>
      <c r="AK3" s="9"/>
      <c r="AL3" s="9"/>
      <c r="AM3" s="123"/>
      <c r="AN3" s="122" t="s">
        <v>56</v>
      </c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124"/>
      <c r="BG3" s="122" t="s">
        <v>57</v>
      </c>
      <c r="BH3" s="9"/>
      <c r="BI3" s="9"/>
      <c r="BJ3" s="9"/>
      <c r="BK3" s="9"/>
      <c r="BL3" s="9"/>
      <c r="BM3" s="9"/>
      <c r="BN3" s="9"/>
      <c r="BO3" s="9"/>
      <c r="BP3" s="9"/>
    </row>
    <row r="4" spans="1:68" s="2" customFormat="1" ht="14.25" customHeight="1" thickBot="1" x14ac:dyDescent="0.35">
      <c r="A4" s="10"/>
      <c r="B4" s="30"/>
      <c r="C4" s="31"/>
      <c r="D4" s="18" t="s">
        <v>14</v>
      </c>
      <c r="E4" s="37" t="s">
        <v>42</v>
      </c>
      <c r="F4" s="76" t="s">
        <v>44</v>
      </c>
      <c r="G4" s="42" t="s">
        <v>60</v>
      </c>
      <c r="H4" s="43"/>
      <c r="I4" s="8" t="s">
        <v>55</v>
      </c>
      <c r="J4" s="43"/>
      <c r="K4" s="66" t="s">
        <v>49</v>
      </c>
      <c r="L4" s="43"/>
      <c r="M4" s="66" t="s">
        <v>65</v>
      </c>
      <c r="N4" s="43"/>
      <c r="O4" s="66" t="s">
        <v>66</v>
      </c>
      <c r="P4" s="43"/>
      <c r="Q4" s="66" t="s">
        <v>67</v>
      </c>
      <c r="R4" s="43"/>
      <c r="S4" s="66" t="s">
        <v>68</v>
      </c>
      <c r="T4" s="43"/>
      <c r="U4" s="66" t="s">
        <v>49</v>
      </c>
      <c r="V4" s="43"/>
      <c r="W4" s="66" t="s">
        <v>69</v>
      </c>
      <c r="X4" s="43"/>
      <c r="Y4" s="66" t="s">
        <v>49</v>
      </c>
      <c r="Z4" s="43"/>
      <c r="AA4" s="8" t="s">
        <v>63</v>
      </c>
      <c r="AB4" s="43"/>
      <c r="AC4" s="66" t="s">
        <v>63</v>
      </c>
      <c r="AD4" s="43"/>
      <c r="AE4" s="15" t="s">
        <v>39</v>
      </c>
      <c r="AF4" s="16"/>
      <c r="AG4" s="15" t="s">
        <v>39</v>
      </c>
      <c r="AH4" s="16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</row>
    <row r="5" spans="1:68" s="2" customFormat="1" ht="14.25" customHeight="1" x14ac:dyDescent="0.3">
      <c r="A5" s="10"/>
      <c r="B5" s="30"/>
      <c r="C5" s="31"/>
      <c r="D5" s="24">
        <v>2019</v>
      </c>
      <c r="E5" s="37" t="s">
        <v>52</v>
      </c>
      <c r="F5" s="76" t="s">
        <v>50</v>
      </c>
      <c r="G5" s="72" t="s">
        <v>16</v>
      </c>
      <c r="H5" s="73"/>
      <c r="I5" s="70" t="s">
        <v>32</v>
      </c>
      <c r="J5" s="71"/>
      <c r="K5" s="72" t="s">
        <v>16</v>
      </c>
      <c r="L5" s="73"/>
      <c r="M5" s="70" t="s">
        <v>32</v>
      </c>
      <c r="N5" s="71"/>
      <c r="O5" s="72" t="s">
        <v>16</v>
      </c>
      <c r="P5" s="73"/>
      <c r="Q5" s="70" t="s">
        <v>32</v>
      </c>
      <c r="R5" s="71"/>
      <c r="S5" s="72" t="s">
        <v>16</v>
      </c>
      <c r="T5" s="73"/>
      <c r="U5" s="70" t="s">
        <v>32</v>
      </c>
      <c r="V5" s="71"/>
      <c r="W5" s="72" t="s">
        <v>16</v>
      </c>
      <c r="X5" s="73"/>
      <c r="Y5" s="70" t="s">
        <v>32</v>
      </c>
      <c r="Z5" s="71"/>
      <c r="AA5" s="72" t="s">
        <v>16</v>
      </c>
      <c r="AB5" s="73"/>
      <c r="AC5" s="70" t="s">
        <v>32</v>
      </c>
      <c r="AD5" s="71"/>
      <c r="AE5" s="20" t="s">
        <v>41</v>
      </c>
      <c r="AF5" s="21"/>
      <c r="AG5" s="20" t="s">
        <v>38</v>
      </c>
      <c r="AH5" s="21"/>
      <c r="AI5" s="10"/>
      <c r="AJ5" s="130"/>
      <c r="AK5" s="125"/>
      <c r="AL5" s="127" t="s">
        <v>38</v>
      </c>
      <c r="AM5" s="125"/>
      <c r="AN5" s="125"/>
      <c r="AO5" s="125"/>
      <c r="AP5" s="94"/>
      <c r="AQ5" s="94"/>
      <c r="AR5" s="95"/>
      <c r="AS5" s="10"/>
      <c r="AT5" s="89"/>
      <c r="AU5" s="90"/>
      <c r="AV5" s="140" t="s">
        <v>41</v>
      </c>
      <c r="AW5" s="90"/>
      <c r="AX5" s="90"/>
      <c r="AY5" s="90"/>
      <c r="AZ5" s="90"/>
      <c r="BA5" s="90"/>
      <c r="BB5" s="91"/>
      <c r="BC5" s="10"/>
      <c r="BD5" s="10"/>
      <c r="BE5" s="10"/>
    </row>
    <row r="6" spans="1:68" s="2" customFormat="1" ht="14.25" customHeight="1" thickBot="1" x14ac:dyDescent="0.3">
      <c r="A6" s="10"/>
      <c r="B6" s="30"/>
      <c r="C6" s="32"/>
      <c r="D6" s="62"/>
      <c r="E6" s="37"/>
      <c r="F6" s="76"/>
      <c r="G6" s="44">
        <f>COUNT(G8:G31)</f>
        <v>16</v>
      </c>
      <c r="H6" s="45"/>
      <c r="I6" s="44">
        <f>COUNT(I8:I31)</f>
        <v>9</v>
      </c>
      <c r="J6" s="45"/>
      <c r="K6" s="67">
        <f>COUNT(K8:K31)</f>
        <v>12</v>
      </c>
      <c r="L6" s="45"/>
      <c r="M6" s="67">
        <f>COUNT(M8:M31)</f>
        <v>15</v>
      </c>
      <c r="N6" s="45"/>
      <c r="O6" s="67">
        <f>COUNT(O8:O31)</f>
        <v>14</v>
      </c>
      <c r="P6" s="45"/>
      <c r="Q6" s="67">
        <f>COUNT(Q8:Q31)</f>
        <v>15</v>
      </c>
      <c r="R6" s="45"/>
      <c r="S6" s="67">
        <f>COUNT(S8:S31)</f>
        <v>10</v>
      </c>
      <c r="T6" s="45"/>
      <c r="U6" s="67">
        <f>COUNT(U8:U31)</f>
        <v>12</v>
      </c>
      <c r="V6" s="45"/>
      <c r="W6" s="67">
        <f>COUNT(W8:W31)</f>
        <v>17</v>
      </c>
      <c r="X6" s="45"/>
      <c r="Y6" s="67">
        <f>COUNT(Y8:Y31)</f>
        <v>19</v>
      </c>
      <c r="Z6" s="45"/>
      <c r="AA6" s="25">
        <f>COUNT(AA8:AA31)</f>
        <v>16</v>
      </c>
      <c r="AB6" s="45"/>
      <c r="AC6" s="67">
        <f>COUNT(AC8:AC31)</f>
        <v>16</v>
      </c>
      <c r="AD6" s="45"/>
      <c r="AE6" s="22" t="s">
        <v>46</v>
      </c>
      <c r="AF6" s="21"/>
      <c r="AG6" s="23" t="s">
        <v>48</v>
      </c>
      <c r="AH6" s="131"/>
      <c r="AI6" s="10"/>
      <c r="AJ6" s="132"/>
      <c r="AK6" s="128"/>
      <c r="AL6" s="129" t="s">
        <v>58</v>
      </c>
      <c r="AM6" s="126"/>
      <c r="AN6" s="96"/>
      <c r="AO6" s="96"/>
      <c r="AP6" s="96"/>
      <c r="AQ6" s="96"/>
      <c r="AR6" s="97"/>
      <c r="AS6" s="10"/>
      <c r="AT6" s="132"/>
      <c r="AU6" s="128"/>
      <c r="AV6" s="92" t="s">
        <v>58</v>
      </c>
      <c r="AW6" s="92"/>
      <c r="AX6" s="92"/>
      <c r="AY6" s="92"/>
      <c r="AZ6" s="92"/>
      <c r="BA6" s="92"/>
      <c r="BB6" s="93"/>
      <c r="BC6" s="10"/>
      <c r="BD6" s="10"/>
      <c r="BE6" s="10"/>
    </row>
    <row r="7" spans="1:68" s="5" customFormat="1" ht="16.5" customHeight="1" thickBot="1" x14ac:dyDescent="0.3">
      <c r="A7" s="57"/>
      <c r="B7" s="109" t="s">
        <v>18</v>
      </c>
      <c r="C7" s="110" t="s">
        <v>13</v>
      </c>
      <c r="D7" s="111" t="s">
        <v>16</v>
      </c>
      <c r="E7" s="112" t="s">
        <v>40</v>
      </c>
      <c r="F7" s="113" t="s">
        <v>16</v>
      </c>
      <c r="G7" s="114" t="s">
        <v>15</v>
      </c>
      <c r="H7" s="115" t="s">
        <v>16</v>
      </c>
      <c r="I7" s="114" t="s">
        <v>15</v>
      </c>
      <c r="J7" s="115" t="s">
        <v>16</v>
      </c>
      <c r="K7" s="116" t="s">
        <v>15</v>
      </c>
      <c r="L7" s="115" t="s">
        <v>16</v>
      </c>
      <c r="M7" s="116" t="s">
        <v>15</v>
      </c>
      <c r="N7" s="115" t="s">
        <v>16</v>
      </c>
      <c r="O7" s="116" t="s">
        <v>15</v>
      </c>
      <c r="P7" s="115" t="s">
        <v>16</v>
      </c>
      <c r="Q7" s="116" t="s">
        <v>15</v>
      </c>
      <c r="R7" s="115" t="s">
        <v>16</v>
      </c>
      <c r="S7" s="116" t="s">
        <v>15</v>
      </c>
      <c r="T7" s="115" t="s">
        <v>16</v>
      </c>
      <c r="U7" s="116" t="s">
        <v>15</v>
      </c>
      <c r="V7" s="115" t="s">
        <v>16</v>
      </c>
      <c r="W7" s="116" t="s">
        <v>15</v>
      </c>
      <c r="X7" s="115" t="s">
        <v>16</v>
      </c>
      <c r="Y7" s="116" t="s">
        <v>15</v>
      </c>
      <c r="Z7" s="115" t="s">
        <v>16</v>
      </c>
      <c r="AA7" s="117" t="s">
        <v>15</v>
      </c>
      <c r="AB7" s="115" t="s">
        <v>16</v>
      </c>
      <c r="AC7" s="116" t="s">
        <v>15</v>
      </c>
      <c r="AD7" s="115" t="s">
        <v>16</v>
      </c>
      <c r="AE7" s="118" t="s">
        <v>40</v>
      </c>
      <c r="AF7" s="119" t="s">
        <v>16</v>
      </c>
      <c r="AG7" s="118" t="s">
        <v>40</v>
      </c>
      <c r="AH7" s="119" t="s">
        <v>16</v>
      </c>
      <c r="AI7" s="136"/>
      <c r="AJ7" s="79">
        <v>1</v>
      </c>
      <c r="AK7" s="80">
        <v>2</v>
      </c>
      <c r="AL7" s="80">
        <v>3</v>
      </c>
      <c r="AM7" s="80">
        <v>4</v>
      </c>
      <c r="AN7" s="80">
        <v>5</v>
      </c>
      <c r="AO7" s="87">
        <v>6</v>
      </c>
      <c r="AP7" s="85" t="s">
        <v>53</v>
      </c>
      <c r="AQ7" s="81"/>
      <c r="AR7" s="98" t="s">
        <v>54</v>
      </c>
      <c r="AS7" s="10"/>
      <c r="AT7" s="79">
        <v>1</v>
      </c>
      <c r="AU7" s="80">
        <v>2</v>
      </c>
      <c r="AV7" s="80">
        <v>3</v>
      </c>
      <c r="AW7" s="80">
        <v>4</v>
      </c>
      <c r="AX7" s="80">
        <v>5</v>
      </c>
      <c r="AY7" s="87">
        <v>6</v>
      </c>
      <c r="AZ7" s="85" t="s">
        <v>53</v>
      </c>
      <c r="BA7" s="81"/>
      <c r="BB7" s="98" t="s">
        <v>54</v>
      </c>
      <c r="BC7" s="61"/>
      <c r="BD7" s="61"/>
      <c r="BE7" s="61"/>
    </row>
    <row r="8" spans="1:68" ht="17.25" customHeight="1" x14ac:dyDescent="0.25">
      <c r="A8" s="9"/>
      <c r="B8" s="33">
        <v>1</v>
      </c>
      <c r="C8" s="34" t="s">
        <v>47</v>
      </c>
      <c r="D8" s="27">
        <f>AF8+AH8+F8+AZ8+BA8+AP8+AQ8</f>
        <v>124</v>
      </c>
      <c r="E8" s="38">
        <f>COUNT(G8)+COUNT(I8)+COUNT(K8)+COUNT(M8)+COUNT(O8)+COUNT(Q8)+COUNT(S8)+COUNT(U8)+COUNT(W8)+COUNT(Y8)+COUNT(AA8)+COUNT(AC8)</f>
        <v>8</v>
      </c>
      <c r="F8" s="77"/>
      <c r="G8" s="46">
        <v>7</v>
      </c>
      <c r="H8" s="7">
        <f>IF(G8="",0,VLOOKUP(G8,$B$33:$C$57,2,0))</f>
        <v>10</v>
      </c>
      <c r="I8" s="46"/>
      <c r="J8" s="7">
        <f>IF(I8="",0,VLOOKUP(I8,$B$33:$C$57,2,0))</f>
        <v>0</v>
      </c>
      <c r="K8" s="46">
        <v>1</v>
      </c>
      <c r="L8" s="7">
        <f>IF(K8="",0,VLOOKUP(K8,$B$33:$C$57,2,0))</f>
        <v>20</v>
      </c>
      <c r="M8" s="46"/>
      <c r="N8" s="68">
        <f>IF(M8="",0,VLOOKUP(M8,$B$33:$C$57,2,0))</f>
        <v>0</v>
      </c>
      <c r="O8" s="46">
        <v>2</v>
      </c>
      <c r="P8" s="7">
        <f>IF(O8="",0,VLOOKUP(O8,$B$33:$C$57,2,0))</f>
        <v>17</v>
      </c>
      <c r="Q8" s="46">
        <v>3</v>
      </c>
      <c r="R8" s="68">
        <f>IF(Q8="",0,VLOOKUP(Q8,$B$33:$C$57,2,0))</f>
        <v>15</v>
      </c>
      <c r="S8" s="46"/>
      <c r="T8" s="7">
        <f>IF(S8="",0,VLOOKUP(S8,$B$33:$C$57,2,0))</f>
        <v>0</v>
      </c>
      <c r="U8" s="46">
        <v>2</v>
      </c>
      <c r="V8" s="68">
        <f>IF(U8="",0,VLOOKUP(U8,$B$33:$C$57,2,0))</f>
        <v>17</v>
      </c>
      <c r="W8" s="46"/>
      <c r="X8" s="7">
        <f>IF(W8="",0,VLOOKUP(W8,$B$33:$C$57,2,0))</f>
        <v>0</v>
      </c>
      <c r="Y8" s="46">
        <v>3</v>
      </c>
      <c r="Z8" s="7">
        <f>IF(Y8="",0,VLOOKUP(Y8,$B$33:$C$57,2,0))</f>
        <v>15</v>
      </c>
      <c r="AA8" s="46">
        <v>3</v>
      </c>
      <c r="AB8" s="7">
        <f>IF(AA8="",0,VLOOKUP(AA8,$B$33:$C$57,2,0))</f>
        <v>15</v>
      </c>
      <c r="AC8" s="46">
        <v>3</v>
      </c>
      <c r="AD8" s="68">
        <f>IF(AC8="",0,VLOOKUP(AC8,$B$33:$C$57,2,0))</f>
        <v>15</v>
      </c>
      <c r="AE8" s="19">
        <f>COUNT(G8)+COUNT(K8)+COUNT(O8)+COUNT(S8)+COUNT(W8)+COUNT(AA8)</f>
        <v>4</v>
      </c>
      <c r="AF8" s="26">
        <f>+H8+L8+P8+T8+X8+AB8</f>
        <v>62</v>
      </c>
      <c r="AG8" s="19">
        <f>COUNT(I8)+COUNT(M8)+COUNT(Q8)+COUNT(U8)+COUNT(Y8)+COUNT(AC8)</f>
        <v>4</v>
      </c>
      <c r="AH8" s="26">
        <f>+J8+N8+R8+V8+Z8+AD8</f>
        <v>62</v>
      </c>
      <c r="AI8" s="9"/>
      <c r="AJ8" s="141">
        <f>J8</f>
        <v>0</v>
      </c>
      <c r="AK8" s="83">
        <f>N8</f>
        <v>0</v>
      </c>
      <c r="AL8" s="83">
        <f>R8</f>
        <v>15</v>
      </c>
      <c r="AM8" s="120">
        <f>V8</f>
        <v>17</v>
      </c>
      <c r="AN8" s="83">
        <f>Z8</f>
        <v>15</v>
      </c>
      <c r="AO8" s="88">
        <f>AD8</f>
        <v>15</v>
      </c>
      <c r="AP8" s="86"/>
      <c r="AQ8" s="84">
        <v>0</v>
      </c>
      <c r="AR8" s="99" t="str">
        <f>IF(AG8&lt;5,"",4-AG8)</f>
        <v/>
      </c>
      <c r="AS8" s="9"/>
      <c r="AT8" s="82">
        <f>H8</f>
        <v>10</v>
      </c>
      <c r="AU8" s="134">
        <f>L8</f>
        <v>20</v>
      </c>
      <c r="AV8" s="83">
        <f>P8</f>
        <v>17</v>
      </c>
      <c r="AW8" s="142">
        <f>T8</f>
        <v>0</v>
      </c>
      <c r="AX8" s="83">
        <f>X8</f>
        <v>0</v>
      </c>
      <c r="AY8" s="88">
        <f>AB8</f>
        <v>15</v>
      </c>
      <c r="AZ8" s="86"/>
      <c r="BA8" s="84">
        <v>0</v>
      </c>
      <c r="BB8" s="99" t="str">
        <f>IF(AE8&lt;5,"",4-AE8)</f>
        <v/>
      </c>
      <c r="BC8" s="9"/>
      <c r="BD8" s="9"/>
      <c r="BE8" s="9"/>
      <c r="BF8" s="4" t="str">
        <f>Q8&amp;", "&amp;S8&amp;", "&amp;U8&amp;", "&amp;W8&amp;", "&amp;Y8</f>
        <v>3, , 2, , 3</v>
      </c>
    </row>
    <row r="9" spans="1:68" ht="17.25" customHeight="1" x14ac:dyDescent="0.25">
      <c r="A9" s="9"/>
      <c r="B9" s="33">
        <v>2</v>
      </c>
      <c r="C9" s="34" t="s">
        <v>8</v>
      </c>
      <c r="D9" s="145">
        <f>AF9+AH9+F9+AZ9+BA9+AP9+AQ9</f>
        <v>117</v>
      </c>
      <c r="E9" s="38">
        <f>COUNT(G9)+COUNT(I9)+COUNT(K9)+COUNT(M9)+COUNT(O9)+COUNT(Q9)+COUNT(S9)+COUNT(U9)+COUNT(W9)+COUNT(Y9)+COUNT(AA9)+COUNT(AC9)</f>
        <v>11</v>
      </c>
      <c r="F9" s="77">
        <f>2+2</f>
        <v>4</v>
      </c>
      <c r="G9" s="46">
        <v>11</v>
      </c>
      <c r="H9" s="7">
        <f>IF(G9="",0,VLOOKUP(G9,$B$33:$C$57,2,0))</f>
        <v>6</v>
      </c>
      <c r="I9" s="46">
        <v>3</v>
      </c>
      <c r="J9" s="7">
        <f>IF(I9="",0,VLOOKUP(I9,$B$33:$C$57,2,0))</f>
        <v>15</v>
      </c>
      <c r="K9" s="46">
        <v>2</v>
      </c>
      <c r="L9" s="7">
        <f>IF(K9="",0,VLOOKUP(K9,$B$33:$C$57,2,0))</f>
        <v>17</v>
      </c>
      <c r="M9" s="46">
        <v>15</v>
      </c>
      <c r="N9" s="68">
        <f>IF(M9="",0,VLOOKUP(M9,$B$33:$C$57,2,0))</f>
        <v>2</v>
      </c>
      <c r="O9" s="46">
        <v>1</v>
      </c>
      <c r="P9" s="7">
        <f>IF(O9="",0,VLOOKUP(O9,$B$33:$C$57,2,0))</f>
        <v>20</v>
      </c>
      <c r="Q9" s="46">
        <v>9</v>
      </c>
      <c r="R9" s="68">
        <f>IF(Q9="",0,VLOOKUP(Q9,$B$33:$C$57,2,0))</f>
        <v>8</v>
      </c>
      <c r="S9" s="46">
        <v>6</v>
      </c>
      <c r="T9" s="7">
        <f>IF(S9="",0,VLOOKUP(S9,$B$33:$C$57,2,0))</f>
        <v>11</v>
      </c>
      <c r="U9" s="46"/>
      <c r="V9" s="68">
        <f>IF(U9="",0,VLOOKUP(U9,$B$33:$C$57,2,0))</f>
        <v>0</v>
      </c>
      <c r="W9" s="46">
        <v>15</v>
      </c>
      <c r="X9" s="7">
        <f>IF(W9="",0,VLOOKUP(W9,$B$33:$C$57,2,0))</f>
        <v>2</v>
      </c>
      <c r="Y9" s="46">
        <v>12</v>
      </c>
      <c r="Z9" s="68">
        <f>IF(Y9="",0,VLOOKUP(Y9,$B$33:$C$57,2,0))</f>
        <v>5</v>
      </c>
      <c r="AA9" s="46">
        <v>2</v>
      </c>
      <c r="AB9" s="7">
        <f>IF(AA9="",0,VLOOKUP(AA9,$B$33:$C$57,2,0))</f>
        <v>17</v>
      </c>
      <c r="AC9" s="46">
        <v>1</v>
      </c>
      <c r="AD9" s="68">
        <f>IF(AC9="",0,VLOOKUP(AC9,$B$33:$C$57,2,0))</f>
        <v>20</v>
      </c>
      <c r="AE9" s="19">
        <f>COUNT(G9)+COUNT(K9)+COUNT(O9)+COUNT(S9)+COUNT(W9)+COUNT(AA9)</f>
        <v>6</v>
      </c>
      <c r="AF9" s="26">
        <f>+H9+L9+P9+T9+X9+AB9</f>
        <v>73</v>
      </c>
      <c r="AG9" s="19">
        <f>COUNT(I9)+COUNT(M9)+COUNT(Q9)+COUNT(U9)+COUNT(Y9)+COUNT(AC9)</f>
        <v>5</v>
      </c>
      <c r="AH9" s="26">
        <f>+J9+N9+R9+V9+Z9+AD9</f>
        <v>50</v>
      </c>
      <c r="AI9" s="9"/>
      <c r="AJ9" s="133">
        <f>J9</f>
        <v>15</v>
      </c>
      <c r="AK9" s="142">
        <f>N9</f>
        <v>2</v>
      </c>
      <c r="AL9" s="83">
        <f>R9</f>
        <v>8</v>
      </c>
      <c r="AM9" s="120">
        <f>V9</f>
        <v>0</v>
      </c>
      <c r="AN9" s="83">
        <f>Z9</f>
        <v>5</v>
      </c>
      <c r="AO9" s="88">
        <f>AD9</f>
        <v>20</v>
      </c>
      <c r="AP9" s="86"/>
      <c r="AQ9" s="84">
        <v>-2</v>
      </c>
      <c r="AR9" s="99">
        <f>IF(AG9&lt;5,"",4-AG9)</f>
        <v>-1</v>
      </c>
      <c r="AS9" s="9"/>
      <c r="AT9" s="143">
        <f>H9</f>
        <v>6</v>
      </c>
      <c r="AU9" s="134">
        <f>L9</f>
        <v>17</v>
      </c>
      <c r="AV9" s="83">
        <f>P9</f>
        <v>20</v>
      </c>
      <c r="AW9" s="83">
        <f>T9</f>
        <v>11</v>
      </c>
      <c r="AX9" s="83">
        <f>X9</f>
        <v>2</v>
      </c>
      <c r="AY9" s="88">
        <f>AB9</f>
        <v>17</v>
      </c>
      <c r="AZ9" s="86">
        <v>-2</v>
      </c>
      <c r="BA9" s="84">
        <v>-6</v>
      </c>
      <c r="BB9" s="99">
        <f>IF(AE9&lt;5,"",4-AE9)</f>
        <v>-2</v>
      </c>
      <c r="BC9" s="9"/>
      <c r="BD9" s="9"/>
      <c r="BE9" s="9"/>
      <c r="BF9" s="4" t="str">
        <f>Q9&amp;", "&amp;S9&amp;", "&amp;U9&amp;", "&amp;W9&amp;", "&amp;Y9</f>
        <v>9, 6, , 15, 12</v>
      </c>
    </row>
    <row r="10" spans="1:68" ht="17.25" customHeight="1" x14ac:dyDescent="0.25">
      <c r="A10" s="9"/>
      <c r="B10" s="33">
        <v>3</v>
      </c>
      <c r="C10" s="34" t="s">
        <v>62</v>
      </c>
      <c r="D10" s="145">
        <f>AF10+AH10+F10+AZ10+BA10+AP10+AQ10</f>
        <v>113</v>
      </c>
      <c r="E10" s="38">
        <f>COUNT(G10)+COUNT(I10)+COUNT(K10)+COUNT(M10)+COUNT(O10)+COUNT(Q10)+COUNT(S10)+COUNT(U10)+COUNT(W10)+COUNT(Y10)+COUNT(AA10)+COUNT(AC10)</f>
        <v>8</v>
      </c>
      <c r="F10" s="77"/>
      <c r="G10" s="46">
        <v>4</v>
      </c>
      <c r="H10" s="7">
        <f>IF(G10="",0,VLOOKUP(G10,$B$33:$C$57,2,0))</f>
        <v>13</v>
      </c>
      <c r="I10" s="46"/>
      <c r="J10" s="7">
        <f>IF(I10="",0,VLOOKUP(I10,$B$33:$C$57,2,0))</f>
        <v>0</v>
      </c>
      <c r="K10" s="46">
        <v>4</v>
      </c>
      <c r="L10" s="7">
        <f>IF(K10="",0,VLOOKUP(K10,$B$33:$C$57,2,0))</f>
        <v>13</v>
      </c>
      <c r="M10" s="46"/>
      <c r="N10" s="68">
        <f>IF(M10="",0,VLOOKUP(M10,$B$33:$C$57,2,0))</f>
        <v>0</v>
      </c>
      <c r="O10" s="46"/>
      <c r="P10" s="7">
        <f>IF(O10="",0,VLOOKUP(O10,$B$33:$C$57,2,0))</f>
        <v>0</v>
      </c>
      <c r="Q10" s="46">
        <v>4</v>
      </c>
      <c r="R10" s="68">
        <f>IF(Q10="",0,VLOOKUP(Q10,$B$33:$C$57,2,0))</f>
        <v>13</v>
      </c>
      <c r="S10" s="46"/>
      <c r="T10" s="7">
        <f>IF(S10="",0,VLOOKUP(S10,$B$33:$C$57,2,0))</f>
        <v>0</v>
      </c>
      <c r="U10" s="46">
        <v>1</v>
      </c>
      <c r="V10" s="68">
        <f>IF(U10="",0,VLOOKUP(U10,$B$33:$C$57,2,0))</f>
        <v>20</v>
      </c>
      <c r="W10" s="46">
        <v>8</v>
      </c>
      <c r="X10" s="7">
        <f>IF(W10="",0,VLOOKUP(W10,$B$33:$C$57,2,0))</f>
        <v>9</v>
      </c>
      <c r="Y10" s="46">
        <v>1</v>
      </c>
      <c r="Z10" s="68">
        <f>IF(Y10="",0,VLOOKUP(Y10,$B$33:$C$57,2,0))</f>
        <v>20</v>
      </c>
      <c r="AA10" s="46">
        <v>1</v>
      </c>
      <c r="AB10" s="7">
        <f>IF(AA10="",0,VLOOKUP(AA10,$B$33:$C$57,2,0))</f>
        <v>20</v>
      </c>
      <c r="AC10" s="46">
        <v>12</v>
      </c>
      <c r="AD10" s="68">
        <f>IF(AC10="",0,VLOOKUP(AC10,$B$33:$C$57,2,0))</f>
        <v>5</v>
      </c>
      <c r="AE10" s="19">
        <f>COUNT(G10)+COUNT(K10)+COUNT(O10)+COUNT(S10)+COUNT(W10)+COUNT(AA10)</f>
        <v>4</v>
      </c>
      <c r="AF10" s="26">
        <f>+H10+L10+P10+T10+X10+AB10</f>
        <v>55</v>
      </c>
      <c r="AG10" s="19">
        <f>COUNT(I10)+COUNT(M10)+COUNT(Q10)+COUNT(U10)+COUNT(Y10)+COUNT(AC10)</f>
        <v>4</v>
      </c>
      <c r="AH10" s="26">
        <f>+J10+N10+R10+V10+Z10+AD10</f>
        <v>58</v>
      </c>
      <c r="AI10" s="9"/>
      <c r="AJ10" s="141">
        <f>J10</f>
        <v>0</v>
      </c>
      <c r="AK10" s="83">
        <f>N10</f>
        <v>0</v>
      </c>
      <c r="AL10" s="83">
        <f>R10</f>
        <v>13</v>
      </c>
      <c r="AM10" s="120">
        <f>V10</f>
        <v>20</v>
      </c>
      <c r="AN10" s="83">
        <f>Z10</f>
        <v>20</v>
      </c>
      <c r="AO10" s="88">
        <f>AD10</f>
        <v>5</v>
      </c>
      <c r="AP10" s="86"/>
      <c r="AQ10" s="84">
        <v>0</v>
      </c>
      <c r="AR10" s="99" t="str">
        <f>IF(AG10&lt;5,"",4-AG10)</f>
        <v/>
      </c>
      <c r="AS10" s="9"/>
      <c r="AT10" s="82">
        <f>H10</f>
        <v>13</v>
      </c>
      <c r="AU10" s="134">
        <f>L10</f>
        <v>13</v>
      </c>
      <c r="AV10" s="142">
        <f>P10</f>
        <v>0</v>
      </c>
      <c r="AW10" s="83">
        <f>T10</f>
        <v>0</v>
      </c>
      <c r="AX10" s="83">
        <f>X10</f>
        <v>9</v>
      </c>
      <c r="AY10" s="88">
        <f>AB10</f>
        <v>20</v>
      </c>
      <c r="AZ10" s="86"/>
      <c r="BA10" s="84">
        <v>0</v>
      </c>
      <c r="BB10" s="99" t="str">
        <f>IF(AE10&lt;5,"",4-AE10)</f>
        <v/>
      </c>
      <c r="BC10" s="9"/>
      <c r="BD10" s="9"/>
      <c r="BE10" s="9"/>
      <c r="BF10" s="4" t="str">
        <f>Q10&amp;", "&amp;S10&amp;", "&amp;U10&amp;", "&amp;W10&amp;", "&amp;Y10</f>
        <v>4, , 1, 8, 1</v>
      </c>
    </row>
    <row r="11" spans="1:68" ht="17.25" customHeight="1" x14ac:dyDescent="0.25">
      <c r="A11" s="9"/>
      <c r="B11" s="33">
        <v>4</v>
      </c>
      <c r="C11" s="34" t="s">
        <v>33</v>
      </c>
      <c r="D11" s="27">
        <f>AF11+AH11+F11+AZ11+BA11+AP11+AQ11</f>
        <v>108</v>
      </c>
      <c r="E11" s="38">
        <f>COUNT(G11)+COUNT(I11)+COUNT(K11)+COUNT(M11)+COUNT(O11)+COUNT(Q11)+COUNT(S11)+COUNT(U11)+COUNT(W11)+COUNT(Y11)+COUNT(AA11)+COUNT(AC11)</f>
        <v>10</v>
      </c>
      <c r="F11" s="77">
        <v>2</v>
      </c>
      <c r="G11" s="46"/>
      <c r="H11" s="7">
        <f>IF(G11="",0,VLOOKUP(G11,$B$33:$C$57,2,0))</f>
        <v>0</v>
      </c>
      <c r="I11" s="46">
        <v>2</v>
      </c>
      <c r="J11" s="7">
        <f>IF(I11="",0,VLOOKUP(I11,$B$33:$C$57,2,0))</f>
        <v>17</v>
      </c>
      <c r="K11" s="46">
        <v>6</v>
      </c>
      <c r="L11" s="7">
        <f>IF(K11="",0,VLOOKUP(K11,$B$33:$C$57,2,0))</f>
        <v>11</v>
      </c>
      <c r="M11" s="46">
        <v>9</v>
      </c>
      <c r="N11" s="68">
        <f>IF(M11="",0,VLOOKUP(M11,$B$33:$C$57,2,0))</f>
        <v>8</v>
      </c>
      <c r="O11" s="46">
        <v>5</v>
      </c>
      <c r="P11" s="7">
        <f>IF(O11="",0,VLOOKUP(O11,$B$33:$C$57,2,0))</f>
        <v>12</v>
      </c>
      <c r="Q11" s="46">
        <v>2</v>
      </c>
      <c r="R11" s="68">
        <f>IF(Q11="",0,VLOOKUP(Q11,$B$33:$C$57,2,0))</f>
        <v>17</v>
      </c>
      <c r="S11" s="46">
        <v>5</v>
      </c>
      <c r="T11" s="7">
        <f>IF(S11="",0,VLOOKUP(S11,$B$33:$C$57,2,0))</f>
        <v>12</v>
      </c>
      <c r="U11" s="46"/>
      <c r="V11" s="68">
        <f>IF(U11="",0,VLOOKUP(U11,$B$33:$C$57,2,0))</f>
        <v>0</v>
      </c>
      <c r="W11" s="46">
        <v>5</v>
      </c>
      <c r="X11" s="7">
        <f>IF(W11="",0,VLOOKUP(W11,$B$33:$C$57,2,0))</f>
        <v>12</v>
      </c>
      <c r="Y11" s="46">
        <v>14</v>
      </c>
      <c r="Z11" s="68">
        <f>IF(Y11="",0,VLOOKUP(Y11,$B$33:$C$57,2,0))</f>
        <v>3</v>
      </c>
      <c r="AA11" s="46">
        <v>13</v>
      </c>
      <c r="AB11" s="7">
        <f>IF(AA11="",0,VLOOKUP(AA11,$B$33:$C$57,2,0))</f>
        <v>4</v>
      </c>
      <c r="AC11" s="46">
        <v>2</v>
      </c>
      <c r="AD11" s="68">
        <f>IF(AC11="",0,VLOOKUP(AC11,$B$33:$C$57,2,0))</f>
        <v>17</v>
      </c>
      <c r="AE11" s="19">
        <f>COUNT(G11)+COUNT(K11)+COUNT(O11)+COUNT(S11)+COUNT(W11)+COUNT(AA11)</f>
        <v>5</v>
      </c>
      <c r="AF11" s="26">
        <f>+H11+L11+P11+T11+X11+AB11</f>
        <v>51</v>
      </c>
      <c r="AG11" s="19">
        <f>COUNT(I11)+COUNT(M11)+COUNT(Q11)+COUNT(U11)+COUNT(Y11)+COUNT(AC11)</f>
        <v>5</v>
      </c>
      <c r="AH11" s="26">
        <f>+J11+N11+R11+V11+Z11+AD11</f>
        <v>62</v>
      </c>
      <c r="AI11" s="9"/>
      <c r="AJ11" s="133">
        <f>J11</f>
        <v>17</v>
      </c>
      <c r="AK11" s="83">
        <f>N11</f>
        <v>8</v>
      </c>
      <c r="AL11" s="83">
        <f>R11</f>
        <v>17</v>
      </c>
      <c r="AM11" s="120">
        <f>V11</f>
        <v>0</v>
      </c>
      <c r="AN11" s="142">
        <f>Z11</f>
        <v>3</v>
      </c>
      <c r="AO11" s="88">
        <f>AD11</f>
        <v>17</v>
      </c>
      <c r="AP11" s="86"/>
      <c r="AQ11" s="84">
        <v>-3</v>
      </c>
      <c r="AR11" s="99">
        <f>IF(AG11&lt;5,"",4-AG11)</f>
        <v>-1</v>
      </c>
      <c r="AS11" s="9"/>
      <c r="AT11" s="82">
        <f>H11</f>
        <v>0</v>
      </c>
      <c r="AU11" s="142">
        <f>L11</f>
        <v>11</v>
      </c>
      <c r="AV11" s="83">
        <f>P11</f>
        <v>12</v>
      </c>
      <c r="AW11" s="83">
        <f>T11</f>
        <v>12</v>
      </c>
      <c r="AX11" s="83">
        <f>X11</f>
        <v>12</v>
      </c>
      <c r="AY11" s="88">
        <f>AB11</f>
        <v>4</v>
      </c>
      <c r="AZ11" s="86"/>
      <c r="BA11" s="84">
        <v>-4</v>
      </c>
      <c r="BB11" s="99">
        <f>IF(AE11&lt;5,"",4-AE11)</f>
        <v>-1</v>
      </c>
      <c r="BC11" s="9"/>
      <c r="BD11" s="9"/>
      <c r="BE11" s="9"/>
      <c r="BF11" s="4" t="str">
        <f>Q11&amp;", "&amp;S11&amp;", "&amp;U11&amp;", "&amp;W11&amp;", "&amp;Y11</f>
        <v>2, 5, , 5, 14</v>
      </c>
    </row>
    <row r="12" spans="1:68" ht="17.25" customHeight="1" x14ac:dyDescent="0.25">
      <c r="A12" s="9"/>
      <c r="B12" s="33">
        <v>5</v>
      </c>
      <c r="C12" s="34" t="s">
        <v>9</v>
      </c>
      <c r="D12" s="27">
        <f>AF12+AH12+F12+AZ12+BA12+AP12+AQ12</f>
        <v>99</v>
      </c>
      <c r="E12" s="38">
        <f>COUNT(G12)+COUNT(I12)+COUNT(K12)+COUNT(M12)+COUNT(O12)+COUNT(Q12)+COUNT(S12)+COUNT(U12)+COUNT(W12)+COUNT(Y12)+COUNT(AA12)+COUNT(AC12)</f>
        <v>11</v>
      </c>
      <c r="F12" s="77"/>
      <c r="G12" s="46">
        <v>6</v>
      </c>
      <c r="H12" s="7">
        <f>IF(G12="",0,VLOOKUP(G12,$B$33:$C$57,2,0))</f>
        <v>11</v>
      </c>
      <c r="I12" s="46">
        <v>7</v>
      </c>
      <c r="J12" s="7">
        <f>IF(I12="",0,VLOOKUP(I12,$B$33:$C$57,2,0))</f>
        <v>10</v>
      </c>
      <c r="K12" s="46">
        <v>7</v>
      </c>
      <c r="L12" s="7">
        <f>IF(K12="",0,VLOOKUP(K12,$B$33:$C$57,2,0))</f>
        <v>10</v>
      </c>
      <c r="M12" s="46">
        <v>2</v>
      </c>
      <c r="N12" s="68">
        <f>IF(M12="",0,VLOOKUP(M12,$B$33:$C$57,2,0))</f>
        <v>17</v>
      </c>
      <c r="O12" s="46"/>
      <c r="P12" s="7">
        <f>IF(O12="",0,VLOOKUP(O12,$B$33:$C$57,2,0))</f>
        <v>0</v>
      </c>
      <c r="Q12" s="46">
        <v>5</v>
      </c>
      <c r="R12" s="68">
        <f>IF(Q12="",0,VLOOKUP(Q12,$B$33:$C$57,2,0))</f>
        <v>12</v>
      </c>
      <c r="S12" s="46">
        <v>2</v>
      </c>
      <c r="T12" s="7">
        <f>IF(S12="",0,VLOOKUP(S12,$B$33:$C$57,2,0))</f>
        <v>17</v>
      </c>
      <c r="U12" s="46">
        <v>5</v>
      </c>
      <c r="V12" s="68">
        <f>IF(U12="",0,VLOOKUP(U12,$B$33:$C$57,2,0))</f>
        <v>12</v>
      </c>
      <c r="W12" s="46">
        <v>7</v>
      </c>
      <c r="X12" s="7">
        <f>IF(W12="",0,VLOOKUP(W12,$B$33:$C$57,2,0))</f>
        <v>10</v>
      </c>
      <c r="Y12" s="46">
        <v>13</v>
      </c>
      <c r="Z12" s="68">
        <f>IF(Y12="",0,VLOOKUP(Y12,$B$33:$C$57,2,0))</f>
        <v>4</v>
      </c>
      <c r="AA12" s="46">
        <v>7</v>
      </c>
      <c r="AB12" s="7">
        <f>IF(AA12="",0,VLOOKUP(AA12,$B$33:$C$57,2,0))</f>
        <v>10</v>
      </c>
      <c r="AC12" s="46">
        <v>7</v>
      </c>
      <c r="AD12" s="68">
        <f>IF(AC12="",0,VLOOKUP(AC12,$B$33:$C$57,2,0))</f>
        <v>10</v>
      </c>
      <c r="AE12" s="19">
        <f>COUNT(G12)+COUNT(K12)+COUNT(O12)+COUNT(S12)+COUNT(W12)+COUNT(AA12)</f>
        <v>5</v>
      </c>
      <c r="AF12" s="26">
        <f>+H12+L12+P12+T12+X12+AB12</f>
        <v>58</v>
      </c>
      <c r="AG12" s="19">
        <f>COUNT(I12)+COUNT(M12)+COUNT(Q12)+COUNT(U12)+COUNT(Y12)+COUNT(AC12)</f>
        <v>6</v>
      </c>
      <c r="AH12" s="26">
        <f>+J12+N12+R12+V12+Z12+AD12</f>
        <v>65</v>
      </c>
      <c r="AI12" s="9"/>
      <c r="AJ12" s="141">
        <f>J12</f>
        <v>10</v>
      </c>
      <c r="AK12" s="83">
        <f>N12</f>
        <v>17</v>
      </c>
      <c r="AL12" s="83">
        <f>R12</f>
        <v>12</v>
      </c>
      <c r="AM12" s="120">
        <f>V12</f>
        <v>12</v>
      </c>
      <c r="AN12" s="83">
        <f>Z12</f>
        <v>4</v>
      </c>
      <c r="AO12" s="88">
        <f>AD12</f>
        <v>10</v>
      </c>
      <c r="AP12" s="86">
        <v>-4</v>
      </c>
      <c r="AQ12" s="84">
        <v>-10</v>
      </c>
      <c r="AR12" s="99">
        <f>IF(AG12&lt;5,"",4-AG12)</f>
        <v>-2</v>
      </c>
      <c r="AS12" s="9"/>
      <c r="AT12" s="82">
        <f>H12</f>
        <v>11</v>
      </c>
      <c r="AU12" s="142">
        <f>L12</f>
        <v>10</v>
      </c>
      <c r="AV12" s="83">
        <f>P12</f>
        <v>0</v>
      </c>
      <c r="AW12" s="83">
        <f>T12</f>
        <v>17</v>
      </c>
      <c r="AX12" s="83">
        <f>X12</f>
        <v>10</v>
      </c>
      <c r="AY12" s="88">
        <f>AB12</f>
        <v>10</v>
      </c>
      <c r="AZ12" s="86"/>
      <c r="BA12" s="84">
        <v>-10</v>
      </c>
      <c r="BB12" s="99">
        <f>IF(AE12&lt;5,"",4-AE12)</f>
        <v>-1</v>
      </c>
      <c r="BC12" s="9"/>
      <c r="BD12" s="9"/>
      <c r="BE12" s="9"/>
      <c r="BF12" s="4" t="str">
        <f>Q12&amp;", "&amp;S12&amp;", "&amp;U12&amp;", "&amp;W12&amp;", "&amp;Y12</f>
        <v>5, 2, 5, 7, 13</v>
      </c>
    </row>
    <row r="13" spans="1:68" ht="17.25" customHeight="1" x14ac:dyDescent="0.25">
      <c r="A13" s="9"/>
      <c r="B13" s="33">
        <v>6</v>
      </c>
      <c r="C13" s="34" t="s">
        <v>5</v>
      </c>
      <c r="D13" s="145">
        <f>AF13+AH13+F13+AZ13+BA13+AP13+AQ13</f>
        <v>93</v>
      </c>
      <c r="E13" s="38">
        <f>COUNT(G13)+COUNT(I13)+COUNT(K13)+COUNT(M13)+COUNT(O13)+COUNT(Q13)+COUNT(S13)+COUNT(U13)+COUNT(W13)+COUNT(Y13)+COUNT(AA13)+COUNT(AC13)</f>
        <v>10</v>
      </c>
      <c r="F13" s="77">
        <v>2</v>
      </c>
      <c r="G13" s="46">
        <v>15</v>
      </c>
      <c r="H13" s="7">
        <f>IF(G13="",0,VLOOKUP(G13,$B$33:$C$57,2,0))</f>
        <v>2</v>
      </c>
      <c r="I13" s="46">
        <v>4</v>
      </c>
      <c r="J13" s="7">
        <f>IF(I13="",0,VLOOKUP(I13,$B$33:$C$57,2,0))</f>
        <v>13</v>
      </c>
      <c r="K13" s="46">
        <v>10</v>
      </c>
      <c r="L13" s="7">
        <f>IF(K13="",0,VLOOKUP(K13,$B$33:$C$57,2,0))</f>
        <v>7</v>
      </c>
      <c r="M13" s="46">
        <v>8</v>
      </c>
      <c r="N13" s="68">
        <f>IF(M13="",0,VLOOKUP(M13,$B$33:$C$57,2,0))</f>
        <v>9</v>
      </c>
      <c r="O13" s="46">
        <v>4</v>
      </c>
      <c r="P13" s="7">
        <f>IF(O13="",0,VLOOKUP(O13,$B$33:$C$57,2,0))</f>
        <v>13</v>
      </c>
      <c r="Q13" s="46">
        <v>1</v>
      </c>
      <c r="R13" s="68">
        <f>IF(Q13="",0,VLOOKUP(Q13,$B$33:$C$57,2,0))</f>
        <v>20</v>
      </c>
      <c r="S13" s="46"/>
      <c r="T13" s="7">
        <f>IF(S13="",0,VLOOKUP(S13,$B$33:$C$57,2,0))</f>
        <v>0</v>
      </c>
      <c r="U13" s="46"/>
      <c r="V13" s="68">
        <f>IF(U13="",0,VLOOKUP(U13,$B$33:$C$57,2,0))</f>
        <v>0</v>
      </c>
      <c r="W13" s="46">
        <v>3</v>
      </c>
      <c r="X13" s="7">
        <f>IF(W13="",0,VLOOKUP(W13,$B$33:$C$57,2,0))</f>
        <v>15</v>
      </c>
      <c r="Y13" s="46">
        <v>15</v>
      </c>
      <c r="Z13" s="68">
        <f>IF(Y13="",0,VLOOKUP(Y13,$B$33:$C$57,2,0))</f>
        <v>2</v>
      </c>
      <c r="AA13" s="46">
        <v>15</v>
      </c>
      <c r="AB13" s="7">
        <f>IF(AA13="",0,VLOOKUP(AA13,$B$33:$C$57,2,0))</f>
        <v>2</v>
      </c>
      <c r="AC13" s="46">
        <v>5</v>
      </c>
      <c r="AD13" s="68">
        <f>IF(AC13="",0,VLOOKUP(AC13,$B$33:$C$57,2,0))</f>
        <v>12</v>
      </c>
      <c r="AE13" s="19">
        <f>COUNT(G13)+COUNT(K13)+COUNT(O13)+COUNT(S13)+COUNT(W13)+COUNT(AA13)</f>
        <v>5</v>
      </c>
      <c r="AF13" s="26">
        <f>+H13+L13+P13+T13+X13+AB13</f>
        <v>39</v>
      </c>
      <c r="AG13" s="19">
        <f>COUNT(I13)+COUNT(M13)+COUNT(Q13)+COUNT(U13)+COUNT(Y13)+COUNT(AC13)</f>
        <v>5</v>
      </c>
      <c r="AH13" s="26">
        <f>+J13+N13+R13+V13+Z13+AD13</f>
        <v>56</v>
      </c>
      <c r="AI13" s="9"/>
      <c r="AJ13" s="133">
        <f>J13</f>
        <v>13</v>
      </c>
      <c r="AK13" s="83">
        <f>N13</f>
        <v>9</v>
      </c>
      <c r="AL13" s="83">
        <f>R13</f>
        <v>20</v>
      </c>
      <c r="AM13" s="120">
        <f>V13</f>
        <v>0</v>
      </c>
      <c r="AN13" s="142">
        <f>Z13</f>
        <v>2</v>
      </c>
      <c r="AO13" s="88">
        <f>AD13</f>
        <v>12</v>
      </c>
      <c r="AP13" s="86"/>
      <c r="AQ13" s="84">
        <v>-2</v>
      </c>
      <c r="AR13" s="99">
        <f>IF(AG13&lt;5,"",4-AG13)</f>
        <v>-1</v>
      </c>
      <c r="AS13" s="9"/>
      <c r="AT13" s="143">
        <f>H13</f>
        <v>2</v>
      </c>
      <c r="AU13" s="134">
        <f>L13</f>
        <v>7</v>
      </c>
      <c r="AV13" s="83">
        <f>P13</f>
        <v>13</v>
      </c>
      <c r="AW13" s="83">
        <f>T13</f>
        <v>0</v>
      </c>
      <c r="AX13" s="83">
        <f>X13</f>
        <v>15</v>
      </c>
      <c r="AY13" s="88">
        <f>AB13</f>
        <v>2</v>
      </c>
      <c r="AZ13" s="86"/>
      <c r="BA13" s="84">
        <v>-2</v>
      </c>
      <c r="BB13" s="99">
        <f>IF(AE13&lt;5,"",4-AE13)</f>
        <v>-1</v>
      </c>
      <c r="BC13" s="9"/>
      <c r="BD13" s="9"/>
      <c r="BE13" s="9"/>
      <c r="BF13" s="4" t="str">
        <f>Q13&amp;", "&amp;S13&amp;", "&amp;U13&amp;", "&amp;W13&amp;", "&amp;Y13</f>
        <v>1, , , 3, 15</v>
      </c>
    </row>
    <row r="14" spans="1:68" ht="17.25" customHeight="1" x14ac:dyDescent="0.25">
      <c r="A14" s="9"/>
      <c r="B14" s="33">
        <v>7</v>
      </c>
      <c r="C14" s="34" t="s">
        <v>3</v>
      </c>
      <c r="D14" s="145">
        <f>AF14+AH14+F14+AZ14+BA14+AP14+AQ14</f>
        <v>91</v>
      </c>
      <c r="E14" s="38">
        <f>COUNT(G14)+COUNT(I14)+COUNT(K14)+COUNT(M14)+COUNT(O14)+COUNT(Q14)+COUNT(S14)+COUNT(U14)+COUNT(W14)+COUNT(Y14)+COUNT(AA14)+COUNT(AC14)</f>
        <v>7</v>
      </c>
      <c r="F14" s="77">
        <f>2+2</f>
        <v>4</v>
      </c>
      <c r="G14" s="46"/>
      <c r="H14" s="7">
        <f>IF(G14="",0,VLOOKUP(G14,$B$33:$C$57,2,0))</f>
        <v>0</v>
      </c>
      <c r="I14" s="46"/>
      <c r="J14" s="7">
        <f>IF(I14="",0,VLOOKUP(I14,$B$33:$C$57,2,0))</f>
        <v>0</v>
      </c>
      <c r="K14" s="46"/>
      <c r="L14" s="7">
        <f>IF(K14="",0,VLOOKUP(K14,$B$33:$C$57,2,0))</f>
        <v>0</v>
      </c>
      <c r="M14" s="46">
        <v>3</v>
      </c>
      <c r="N14" s="68">
        <f>IF(M14="",0,VLOOKUP(M14,$B$33:$C$57,2,0))</f>
        <v>15</v>
      </c>
      <c r="O14" s="46">
        <v>12</v>
      </c>
      <c r="P14" s="7">
        <f>IF(O14="",0,VLOOKUP(O14,$B$33:$C$57,2,0))</f>
        <v>5</v>
      </c>
      <c r="Q14" s="46">
        <v>6</v>
      </c>
      <c r="R14" s="68">
        <f>IF(Q14="",0,VLOOKUP(Q14,$B$33:$C$57,2,0))</f>
        <v>11</v>
      </c>
      <c r="S14" s="46">
        <v>4</v>
      </c>
      <c r="T14" s="7">
        <f>IF(S14="",0,VLOOKUP(S14,$B$33:$C$57,2,0))</f>
        <v>13</v>
      </c>
      <c r="U14" s="46">
        <v>4</v>
      </c>
      <c r="V14" s="68">
        <f>IF(U14="",0,VLOOKUP(U14,$B$33:$C$57,2,0))</f>
        <v>13</v>
      </c>
      <c r="W14" s="46">
        <v>4</v>
      </c>
      <c r="X14" s="7">
        <f>IF(W14="",0,VLOOKUP(W14,$B$33:$C$57,2,0))</f>
        <v>13</v>
      </c>
      <c r="Y14" s="46">
        <v>2</v>
      </c>
      <c r="Z14" s="68">
        <f>IF(Y14="",0,VLOOKUP(Y14,$B$33:$C$57,2,0))</f>
        <v>17</v>
      </c>
      <c r="AA14" s="46"/>
      <c r="AB14" s="7">
        <f>IF(AA14="",0,VLOOKUP(AA14,$B$33:$C$57,2,0))</f>
        <v>0</v>
      </c>
      <c r="AC14" s="46"/>
      <c r="AD14" s="68">
        <f>IF(AC14="",0,VLOOKUP(AC14,$B$33:$C$57,2,0))</f>
        <v>0</v>
      </c>
      <c r="AE14" s="19">
        <f>COUNT(G14)+COUNT(K14)+COUNT(O14)+COUNT(S14)+COUNT(W14)+COUNT(AA14)</f>
        <v>3</v>
      </c>
      <c r="AF14" s="26">
        <f>+H14+L14+P14+T14+X14+AB14</f>
        <v>31</v>
      </c>
      <c r="AG14" s="19">
        <f>COUNT(I14)+COUNT(M14)+COUNT(Q14)+COUNT(U14)+COUNT(Y14)+COUNT(AC14)</f>
        <v>4</v>
      </c>
      <c r="AH14" s="26">
        <f>+J14+N14+R14+V14+Z14+AD14</f>
        <v>56</v>
      </c>
      <c r="AI14" s="9"/>
      <c r="AJ14" s="133">
        <f>J14</f>
        <v>0</v>
      </c>
      <c r="AK14" s="83">
        <f>N14</f>
        <v>15</v>
      </c>
      <c r="AL14" s="83">
        <f>R14</f>
        <v>11</v>
      </c>
      <c r="AM14" s="120">
        <f>V14</f>
        <v>13</v>
      </c>
      <c r="AN14" s="83">
        <f>Z14</f>
        <v>17</v>
      </c>
      <c r="AO14" s="88">
        <f>AD14</f>
        <v>0</v>
      </c>
      <c r="AP14" s="86"/>
      <c r="AQ14" s="84"/>
      <c r="AR14" s="99" t="str">
        <f>IF(AG14&lt;5,"",4-AG14)</f>
        <v/>
      </c>
      <c r="AS14" s="9"/>
      <c r="AT14" s="82">
        <f>H14</f>
        <v>0</v>
      </c>
      <c r="AU14" s="134">
        <f>L14</f>
        <v>0</v>
      </c>
      <c r="AV14" s="83">
        <f>P14</f>
        <v>5</v>
      </c>
      <c r="AW14" s="83">
        <f>T14</f>
        <v>13</v>
      </c>
      <c r="AX14" s="83">
        <f>X14</f>
        <v>13</v>
      </c>
      <c r="AY14" s="88">
        <f>AB14</f>
        <v>0</v>
      </c>
      <c r="AZ14" s="86"/>
      <c r="BA14" s="84">
        <v>0</v>
      </c>
      <c r="BB14" s="99" t="str">
        <f>IF(AE14&lt;5,"",4-AE14)</f>
        <v/>
      </c>
      <c r="BC14" s="9"/>
      <c r="BD14" s="9"/>
      <c r="BE14" s="9"/>
      <c r="BF14" s="4" t="str">
        <f>Q14&amp;", "&amp;S14&amp;", "&amp;U14&amp;", "&amp;W14&amp;", "&amp;Y14</f>
        <v>6, 4, 4, 4, 2</v>
      </c>
    </row>
    <row r="15" spans="1:68" ht="17.25" customHeight="1" x14ac:dyDescent="0.25">
      <c r="A15" s="9"/>
      <c r="B15" s="33">
        <v>8</v>
      </c>
      <c r="C15" s="34" t="s">
        <v>7</v>
      </c>
      <c r="D15" s="145">
        <f>AF15+AH15+F15+AZ15+BA15+AP15+AQ15</f>
        <v>90</v>
      </c>
      <c r="E15" s="38">
        <f>COUNT(G15)+COUNT(I15)+COUNT(K15)+COUNT(M15)+COUNT(O15)+COUNT(Q15)+COUNT(S15)+COUNT(U15)+COUNT(W15)+COUNT(Y15)+COUNT(AA15)+COUNT(AC15)</f>
        <v>9</v>
      </c>
      <c r="F15" s="77"/>
      <c r="G15" s="46">
        <v>2</v>
      </c>
      <c r="H15" s="7">
        <f>IF(G15="",0,VLOOKUP(G15,$B$33:$C$57,2,0))</f>
        <v>17</v>
      </c>
      <c r="I15" s="46"/>
      <c r="J15" s="7">
        <f>IF(I15="",0,VLOOKUP(I15,$B$33:$C$57,2,0))</f>
        <v>0</v>
      </c>
      <c r="K15" s="46"/>
      <c r="L15" s="7">
        <f>IF(K15="",0,VLOOKUP(K15,$B$33:$C$57,2,0))</f>
        <v>0</v>
      </c>
      <c r="M15" s="46">
        <v>7</v>
      </c>
      <c r="N15" s="68">
        <f>IF(M15="",0,VLOOKUP(M15,$B$33:$C$57,2,0))</f>
        <v>10</v>
      </c>
      <c r="O15" s="46">
        <v>7</v>
      </c>
      <c r="P15" s="7">
        <f>IF(O15="",0,VLOOKUP(O15,$B$33:$C$57,2,0))</f>
        <v>10</v>
      </c>
      <c r="Q15" s="46"/>
      <c r="R15" s="68">
        <f>IF(Q15="",0,VLOOKUP(Q15,$B$33:$C$57,2,0))</f>
        <v>0</v>
      </c>
      <c r="S15" s="46">
        <v>8</v>
      </c>
      <c r="T15" s="7">
        <f>IF(S15="",0,VLOOKUP(S15,$B$33:$C$57,2,0))</f>
        <v>9</v>
      </c>
      <c r="U15" s="46">
        <v>8</v>
      </c>
      <c r="V15" s="68">
        <f>IF(U15="",0,VLOOKUP(U15,$B$33:$C$57,2,0))</f>
        <v>9</v>
      </c>
      <c r="W15" s="46">
        <v>17</v>
      </c>
      <c r="X15" s="7">
        <f>IF(W15="",0,VLOOKUP(W15,$B$33:$C$57,2,0))</f>
        <v>0</v>
      </c>
      <c r="Y15" s="46">
        <v>5</v>
      </c>
      <c r="Z15" s="68">
        <f>IF(Y15="",0,VLOOKUP(Y15,$B$33:$C$57,2,0))</f>
        <v>12</v>
      </c>
      <c r="AA15" s="46">
        <v>5</v>
      </c>
      <c r="AB15" s="7">
        <f>IF(AA15="",0,VLOOKUP(AA15,$B$33:$C$57,2,0))</f>
        <v>12</v>
      </c>
      <c r="AC15" s="46">
        <v>6</v>
      </c>
      <c r="AD15" s="68">
        <f>IF(AC15="",0,VLOOKUP(AC15,$B$33:$C$57,2,0))</f>
        <v>11</v>
      </c>
      <c r="AE15" s="19">
        <f>COUNT(G15)+COUNT(K15)+COUNT(O15)+COUNT(S15)+COUNT(W15)+COUNT(AA15)</f>
        <v>5</v>
      </c>
      <c r="AF15" s="26">
        <f>+H15+L15+P15+T15+X15+AB15</f>
        <v>48</v>
      </c>
      <c r="AG15" s="19">
        <f>COUNT(I15)+COUNT(M15)+COUNT(Q15)+COUNT(U15)+COUNT(Y15)+COUNT(AC15)</f>
        <v>4</v>
      </c>
      <c r="AH15" s="26">
        <f>+J15+N15+R15+V15+Z15+AD15</f>
        <v>42</v>
      </c>
      <c r="AI15" s="9"/>
      <c r="AJ15" s="141">
        <f>J15</f>
        <v>0</v>
      </c>
      <c r="AK15" s="83">
        <f>N15</f>
        <v>10</v>
      </c>
      <c r="AL15" s="83">
        <f>R15</f>
        <v>0</v>
      </c>
      <c r="AM15" s="120">
        <f>V15</f>
        <v>9</v>
      </c>
      <c r="AN15" s="83">
        <f>Z15</f>
        <v>12</v>
      </c>
      <c r="AO15" s="88">
        <f>AD15</f>
        <v>11</v>
      </c>
      <c r="AP15" s="86"/>
      <c r="AQ15" s="84">
        <v>0</v>
      </c>
      <c r="AR15" s="99" t="str">
        <f>IF(AG15&lt;5,"",4-AG15)</f>
        <v/>
      </c>
      <c r="AS15" s="9"/>
      <c r="AT15" s="82">
        <f>H15</f>
        <v>17</v>
      </c>
      <c r="AU15" s="142">
        <f>L15</f>
        <v>0</v>
      </c>
      <c r="AV15" s="83">
        <f>P15</f>
        <v>10</v>
      </c>
      <c r="AW15" s="83">
        <f>T15</f>
        <v>9</v>
      </c>
      <c r="AX15" s="83">
        <f>X15</f>
        <v>0</v>
      </c>
      <c r="AY15" s="88">
        <f>AB15</f>
        <v>12</v>
      </c>
      <c r="AZ15" s="86"/>
      <c r="BA15" s="84">
        <v>0</v>
      </c>
      <c r="BB15" s="99">
        <f>IF(AE15&lt;5,"",4-AE15)</f>
        <v>-1</v>
      </c>
      <c r="BC15" s="9"/>
      <c r="BD15" s="9"/>
      <c r="BE15" s="9"/>
      <c r="BF15" s="4" t="str">
        <f>Q15&amp;", "&amp;S15&amp;", "&amp;U15&amp;", "&amp;W15&amp;", "&amp;Y15</f>
        <v>, 8, 8, 17, 5</v>
      </c>
    </row>
    <row r="16" spans="1:68" ht="17.25" customHeight="1" x14ac:dyDescent="0.25">
      <c r="A16" s="9"/>
      <c r="B16" s="33">
        <v>9</v>
      </c>
      <c r="C16" s="34" t="s">
        <v>6</v>
      </c>
      <c r="D16" s="145">
        <f>AF16+AH16+F16+AZ16+BA16+AP16+AQ16</f>
        <v>83</v>
      </c>
      <c r="E16" s="38">
        <f>COUNT(G16)+COUNT(I16)+COUNT(K16)+COUNT(M16)+COUNT(O16)+COUNT(Q16)+COUNT(S16)+COUNT(U16)+COUNT(W16)+COUNT(Y16)+COUNT(AA16)+COUNT(AC16)</f>
        <v>11</v>
      </c>
      <c r="F16" s="77">
        <v>2</v>
      </c>
      <c r="G16" s="46">
        <v>3</v>
      </c>
      <c r="H16" s="7">
        <f>IF(G16="",0,VLOOKUP(G16,$B$33:$C$57,2,0))</f>
        <v>15</v>
      </c>
      <c r="I16" s="46">
        <v>5</v>
      </c>
      <c r="J16" s="7">
        <f>IF(I16="",0,VLOOKUP(I16,$B$33:$C$57,2,0))</f>
        <v>12</v>
      </c>
      <c r="K16" s="46">
        <v>8</v>
      </c>
      <c r="L16" s="7">
        <f>IF(K16="",0,VLOOKUP(K16,$B$33:$C$57,2,0))</f>
        <v>9</v>
      </c>
      <c r="M16" s="46">
        <v>10</v>
      </c>
      <c r="N16" s="68">
        <f>IF(M16="",0,VLOOKUP(M16,$B$33:$C$57,2,0))</f>
        <v>7</v>
      </c>
      <c r="O16" s="46">
        <v>8</v>
      </c>
      <c r="P16" s="7">
        <f>IF(O16="",0,VLOOKUP(O16,$B$33:$C$57,2,0))</f>
        <v>9</v>
      </c>
      <c r="Q16" s="46">
        <v>14</v>
      </c>
      <c r="R16" s="68">
        <f>IF(Q16="",0,VLOOKUP(Q16,$B$33:$C$57,2,0))</f>
        <v>3</v>
      </c>
      <c r="S16" s="46"/>
      <c r="T16" s="7">
        <f>IF(S16="",0,VLOOKUP(S16,$B$33:$C$57,2,0))</f>
        <v>0</v>
      </c>
      <c r="U16" s="46">
        <v>6</v>
      </c>
      <c r="V16" s="68">
        <f>IF(U16="",0,VLOOKUP(U16,$B$33:$C$57,2,0))</f>
        <v>11</v>
      </c>
      <c r="W16" s="46">
        <v>9</v>
      </c>
      <c r="X16" s="7">
        <f>IF(W16="",0,VLOOKUP(W16,$B$33:$C$57,2,0))</f>
        <v>8</v>
      </c>
      <c r="Y16" s="46">
        <v>8</v>
      </c>
      <c r="Z16" s="68">
        <f>IF(Y16="",0,VLOOKUP(Y16,$B$33:$C$57,2,0))</f>
        <v>9</v>
      </c>
      <c r="AA16" s="46">
        <v>8</v>
      </c>
      <c r="AB16" s="7">
        <f>IF(AA16="",0,VLOOKUP(AA16,$B$33:$C$57,2,0))</f>
        <v>9</v>
      </c>
      <c r="AC16" s="46">
        <v>16</v>
      </c>
      <c r="AD16" s="68">
        <f>IF(AC16="",0,VLOOKUP(AC16,$B$33:$C$57,2,0))</f>
        <v>1</v>
      </c>
      <c r="AE16" s="19">
        <f>COUNT(G16)+COUNT(K16)+COUNT(O16)+COUNT(S16)+COUNT(W16)+COUNT(AA16)</f>
        <v>5</v>
      </c>
      <c r="AF16" s="26">
        <f>+H16+L16+P16+T16+X16+AB16</f>
        <v>50</v>
      </c>
      <c r="AG16" s="19">
        <f>COUNT(I16)+COUNT(M16)+COUNT(Q16)+COUNT(U16)+COUNT(Y16)+COUNT(AC16)</f>
        <v>6</v>
      </c>
      <c r="AH16" s="26">
        <f>+J16+N16+R16+V16+Z16+AD16</f>
        <v>43</v>
      </c>
      <c r="AI16" s="9"/>
      <c r="AJ16" s="133">
        <f>J16</f>
        <v>12</v>
      </c>
      <c r="AK16" s="142">
        <f>N16</f>
        <v>7</v>
      </c>
      <c r="AL16" s="83">
        <f>R16</f>
        <v>3</v>
      </c>
      <c r="AM16" s="120">
        <f>V16</f>
        <v>11</v>
      </c>
      <c r="AN16" s="83">
        <f>Z16</f>
        <v>9</v>
      </c>
      <c r="AO16" s="88">
        <f>AD16</f>
        <v>1</v>
      </c>
      <c r="AP16" s="86">
        <v>-3</v>
      </c>
      <c r="AQ16" s="84">
        <v>-1</v>
      </c>
      <c r="AR16" s="99">
        <f>IF(AG16&lt;5,"",4-AG16)</f>
        <v>-2</v>
      </c>
      <c r="AS16" s="9"/>
      <c r="AT16" s="82">
        <f>H16</f>
        <v>15</v>
      </c>
      <c r="AU16" s="134">
        <f>L16</f>
        <v>9</v>
      </c>
      <c r="AV16" s="83">
        <f>P16</f>
        <v>9</v>
      </c>
      <c r="AW16" s="83">
        <f>T16</f>
        <v>0</v>
      </c>
      <c r="AX16" s="142">
        <f>X16</f>
        <v>8</v>
      </c>
      <c r="AY16" s="88">
        <f>AB16</f>
        <v>9</v>
      </c>
      <c r="AZ16" s="86"/>
      <c r="BA16" s="84">
        <v>-8</v>
      </c>
      <c r="BB16" s="99">
        <f>IF(AE16&lt;5,"",4-AE16)</f>
        <v>-1</v>
      </c>
      <c r="BC16" s="9"/>
      <c r="BD16" s="9"/>
      <c r="BE16" s="9"/>
      <c r="BF16" s="4" t="str">
        <f>Q16&amp;", "&amp;S16&amp;", "&amp;U16&amp;", "&amp;W16&amp;", "&amp;Y16</f>
        <v>14, , 6, 9, 8</v>
      </c>
    </row>
    <row r="17" spans="1:58" ht="17.25" customHeight="1" x14ac:dyDescent="0.25">
      <c r="A17" s="9"/>
      <c r="B17" s="33">
        <v>10</v>
      </c>
      <c r="C17" s="34" t="s">
        <v>34</v>
      </c>
      <c r="D17" s="145">
        <f>AF17+AH17+F17+AZ17+BA17+AP17+AQ17</f>
        <v>78</v>
      </c>
      <c r="E17" s="38">
        <f>COUNT(G17)+COUNT(I17)+COUNT(K17)+COUNT(M17)+COUNT(O17)+COUNT(Q17)+COUNT(S17)+COUNT(U17)+COUNT(W17)+COUNT(Y17)+COUNT(AA17)+COUNT(AC17)</f>
        <v>9</v>
      </c>
      <c r="F17" s="77"/>
      <c r="G17" s="46">
        <v>10</v>
      </c>
      <c r="H17" s="7">
        <f>IF(G17="",0,VLOOKUP(G17,$B$33:$C$57,2,0))</f>
        <v>7</v>
      </c>
      <c r="I17" s="46"/>
      <c r="J17" s="7">
        <f>IF(I17="",0,VLOOKUP(I17,$B$33:$C$57,2,0))</f>
        <v>0</v>
      </c>
      <c r="K17" s="46">
        <v>11</v>
      </c>
      <c r="L17" s="7">
        <f>IF(K17="",0,VLOOKUP(K17,$B$33:$C$57,2,0))</f>
        <v>6</v>
      </c>
      <c r="M17" s="46">
        <v>1</v>
      </c>
      <c r="N17" s="68">
        <f>IF(M17="",0,VLOOKUP(M17,$B$33:$C$57,2,0))</f>
        <v>20</v>
      </c>
      <c r="O17" s="46"/>
      <c r="P17" s="7">
        <f>IF(O17="",0,VLOOKUP(O17,$B$33:$C$57,2,0))</f>
        <v>0</v>
      </c>
      <c r="Q17" s="46"/>
      <c r="R17" s="68">
        <f>IF(Q17="",0,VLOOKUP(Q17,$B$33:$C$57,2,0))</f>
        <v>0</v>
      </c>
      <c r="S17" s="46">
        <v>10</v>
      </c>
      <c r="T17" s="7">
        <f>IF(S17="",0,VLOOKUP(S17,$B$33:$C$57,2,0))</f>
        <v>7</v>
      </c>
      <c r="U17" s="46">
        <v>3</v>
      </c>
      <c r="V17" s="68">
        <f>IF(U17="",0,VLOOKUP(U17,$B$33:$C$57,2,0))</f>
        <v>15</v>
      </c>
      <c r="W17" s="46">
        <v>6</v>
      </c>
      <c r="X17" s="7">
        <f>IF(W17="",0,VLOOKUP(W17,$B$33:$C$57,2,0))</f>
        <v>11</v>
      </c>
      <c r="Y17" s="46">
        <v>9</v>
      </c>
      <c r="Z17" s="68">
        <f>IF(Y17="",0,VLOOKUP(Y17,$B$33:$C$57,2,0))</f>
        <v>8</v>
      </c>
      <c r="AA17" s="46">
        <v>16</v>
      </c>
      <c r="AB17" s="7">
        <f>IF(AA17="",0,VLOOKUP(AA17,$B$33:$C$57,2,0))</f>
        <v>1</v>
      </c>
      <c r="AC17" s="46">
        <v>13</v>
      </c>
      <c r="AD17" s="68">
        <f>IF(AC17="",0,VLOOKUP(AC17,$B$33:$C$57,2,0))</f>
        <v>4</v>
      </c>
      <c r="AE17" s="19">
        <f>COUNT(G17)+COUNT(K17)+COUNT(O17)+COUNT(S17)+COUNT(W17)+COUNT(AA17)</f>
        <v>5</v>
      </c>
      <c r="AF17" s="26">
        <f>+H17+L17+P17+T17+X17+AB17</f>
        <v>32</v>
      </c>
      <c r="AG17" s="19">
        <f>COUNT(I17)+COUNT(M17)+COUNT(Q17)+COUNT(U17)+COUNT(Y17)+COUNT(AC17)</f>
        <v>4</v>
      </c>
      <c r="AH17" s="26">
        <f>+J17+N17+R17+V17+Z17+AD17</f>
        <v>47</v>
      </c>
      <c r="AI17" s="9"/>
      <c r="AJ17" s="141">
        <f>J17</f>
        <v>0</v>
      </c>
      <c r="AK17" s="83">
        <f>N17</f>
        <v>20</v>
      </c>
      <c r="AL17" s="83">
        <f>R17</f>
        <v>0</v>
      </c>
      <c r="AM17" s="120">
        <f>V17</f>
        <v>15</v>
      </c>
      <c r="AN17" s="83">
        <f>Z17</f>
        <v>8</v>
      </c>
      <c r="AO17" s="88">
        <f>AD17</f>
        <v>4</v>
      </c>
      <c r="AP17" s="86"/>
      <c r="AQ17" s="84">
        <v>0</v>
      </c>
      <c r="AR17" s="99" t="str">
        <f>IF(AG17&lt;5,"",4-AG17)</f>
        <v/>
      </c>
      <c r="AS17" s="9"/>
      <c r="AT17" s="82">
        <f>H17</f>
        <v>7</v>
      </c>
      <c r="AU17" s="142">
        <f>L17</f>
        <v>6</v>
      </c>
      <c r="AV17" s="83">
        <f>P17</f>
        <v>0</v>
      </c>
      <c r="AW17" s="83">
        <f>T17</f>
        <v>7</v>
      </c>
      <c r="AX17" s="83">
        <f>X17</f>
        <v>11</v>
      </c>
      <c r="AY17" s="88">
        <f>AB17</f>
        <v>1</v>
      </c>
      <c r="AZ17" s="86"/>
      <c r="BA17" s="84">
        <v>-1</v>
      </c>
      <c r="BB17" s="99">
        <f>IF(AE17&lt;5,"",4-AE17)</f>
        <v>-1</v>
      </c>
      <c r="BC17" s="9"/>
      <c r="BD17" s="9"/>
      <c r="BE17" s="9"/>
      <c r="BF17" s="4" t="str">
        <f>Q17&amp;", "&amp;S17&amp;", "&amp;U17&amp;", "&amp;W17&amp;", "&amp;Y17</f>
        <v>, 10, 3, 6, 9</v>
      </c>
    </row>
    <row r="18" spans="1:58" ht="17.25" customHeight="1" x14ac:dyDescent="0.25">
      <c r="A18" s="9"/>
      <c r="B18" s="33">
        <v>11</v>
      </c>
      <c r="C18" s="34" t="s">
        <v>61</v>
      </c>
      <c r="D18" s="145">
        <f>AF18+AH18+F18+AZ18+BA18+AP18+AQ18</f>
        <v>69</v>
      </c>
      <c r="E18" s="38">
        <f>COUNT(G18)+COUNT(I18)+COUNT(K18)+COUNT(M18)+COUNT(O18)+COUNT(Q18)+COUNT(S18)+COUNT(U18)+COUNT(W18)+COUNT(Y18)+COUNT(AA18)+COUNT(AC18)</f>
        <v>7</v>
      </c>
      <c r="F18" s="77">
        <v>2</v>
      </c>
      <c r="G18" s="46">
        <v>8</v>
      </c>
      <c r="H18" s="7">
        <f>IF(G18="",0,VLOOKUP(G18,$B$33:$C$57,2,0))</f>
        <v>9</v>
      </c>
      <c r="I18" s="46"/>
      <c r="J18" s="7">
        <f>IF(I18="",0,VLOOKUP(I18,$B$33:$C$57,2,0))</f>
        <v>0</v>
      </c>
      <c r="K18" s="46"/>
      <c r="L18" s="7">
        <f>IF(K18="",0,VLOOKUP(K18,$B$33:$C$57,2,0))</f>
        <v>0</v>
      </c>
      <c r="M18" s="46">
        <v>14</v>
      </c>
      <c r="N18" s="68">
        <f>IF(M18="",0,VLOOKUP(M18,$B$33:$C$57,2,0))</f>
        <v>3</v>
      </c>
      <c r="O18" s="46">
        <v>9</v>
      </c>
      <c r="P18" s="7">
        <f>IF(O18="",0,VLOOKUP(O18,$B$33:$C$57,2,0))</f>
        <v>8</v>
      </c>
      <c r="Q18" s="46"/>
      <c r="R18" s="68">
        <f>IF(Q18="",0,VLOOKUP(Q18,$B$33:$C$57,2,0))</f>
        <v>0</v>
      </c>
      <c r="S18" s="46"/>
      <c r="T18" s="7">
        <f>IF(S18="",0,VLOOKUP(S18,$B$33:$C$57,2,0))</f>
        <v>0</v>
      </c>
      <c r="U18" s="46"/>
      <c r="V18" s="68">
        <f>IF(U18="",0,VLOOKUP(U18,$B$33:$C$57,2,0))</f>
        <v>0</v>
      </c>
      <c r="W18" s="46">
        <v>2</v>
      </c>
      <c r="X18" s="7">
        <f>IF(W18="",0,VLOOKUP(W18,$B$33:$C$57,2,0))</f>
        <v>17</v>
      </c>
      <c r="Y18" s="46">
        <v>4</v>
      </c>
      <c r="Z18" s="68">
        <f>IF(Y18="",0,VLOOKUP(Y18,$B$33:$C$57,2,0))</f>
        <v>13</v>
      </c>
      <c r="AA18" s="46">
        <v>6</v>
      </c>
      <c r="AB18" s="7">
        <f>IF(AA18="",0,VLOOKUP(AA18,$B$33:$C$57,2,0))</f>
        <v>11</v>
      </c>
      <c r="AC18" s="46">
        <v>11</v>
      </c>
      <c r="AD18" s="68">
        <f>IF(AC18="",0,VLOOKUP(AC18,$B$33:$C$57,2,0))</f>
        <v>6</v>
      </c>
      <c r="AE18" s="19">
        <f>COUNT(G18)+COUNT(K18)+COUNT(O18)+COUNT(S18)+COUNT(W18)+COUNT(AA18)</f>
        <v>4</v>
      </c>
      <c r="AF18" s="26">
        <f>+H18+L18+P18+T18+X18+AB18</f>
        <v>45</v>
      </c>
      <c r="AG18" s="19">
        <f>COUNT(I18)+COUNT(M18)+COUNT(Q18)+COUNT(U18)+COUNT(Y18)+COUNT(AC18)</f>
        <v>3</v>
      </c>
      <c r="AH18" s="26">
        <f>+J18+N18+R18+V18+Z18+AD18</f>
        <v>22</v>
      </c>
      <c r="AI18" s="9"/>
      <c r="AJ18" s="141">
        <f>J18</f>
        <v>0</v>
      </c>
      <c r="AK18" s="83">
        <f>N18</f>
        <v>3</v>
      </c>
      <c r="AL18" s="83">
        <f>R18</f>
        <v>0</v>
      </c>
      <c r="AM18" s="120">
        <f>V18</f>
        <v>0</v>
      </c>
      <c r="AN18" s="83">
        <f>Z18</f>
        <v>13</v>
      </c>
      <c r="AO18" s="88">
        <f>AD18</f>
        <v>6</v>
      </c>
      <c r="AP18" s="86"/>
      <c r="AQ18" s="84">
        <v>0</v>
      </c>
      <c r="AR18" s="99" t="str">
        <f>IF(AG18&lt;5,"",4-AG18)</f>
        <v/>
      </c>
      <c r="AS18" s="9"/>
      <c r="AT18" s="82">
        <f>H18</f>
        <v>9</v>
      </c>
      <c r="AU18" s="142">
        <f>L18</f>
        <v>0</v>
      </c>
      <c r="AV18" s="83">
        <f>P18</f>
        <v>8</v>
      </c>
      <c r="AW18" s="83">
        <f>T18</f>
        <v>0</v>
      </c>
      <c r="AX18" s="83">
        <f>X18</f>
        <v>17</v>
      </c>
      <c r="AY18" s="88">
        <f>AB18</f>
        <v>11</v>
      </c>
      <c r="AZ18" s="86"/>
      <c r="BA18" s="84">
        <v>0</v>
      </c>
      <c r="BB18" s="99" t="str">
        <f>IF(AE18&lt;5,"",4-AE18)</f>
        <v/>
      </c>
      <c r="BC18" s="9"/>
      <c r="BD18" s="9"/>
      <c r="BE18" s="9"/>
      <c r="BF18" s="4" t="str">
        <f>Q18&amp;", "&amp;S18&amp;", "&amp;U18&amp;", "&amp;W18&amp;", "&amp;Y18</f>
        <v>, , , 2, 4</v>
      </c>
    </row>
    <row r="19" spans="1:58" ht="17.25" customHeight="1" x14ac:dyDescent="0.25">
      <c r="A19" s="9"/>
      <c r="B19" s="33">
        <v>12</v>
      </c>
      <c r="C19" s="34" t="s">
        <v>43</v>
      </c>
      <c r="D19" s="145">
        <f>AF19+AH19+F19+AZ19+BA19+AP19+AQ19</f>
        <v>68</v>
      </c>
      <c r="E19" s="38">
        <f>COUNT(G19)+COUNT(I19)+COUNT(K19)+COUNT(M19)+COUNT(O19)+COUNT(Q19)+COUNT(S19)+COUNT(U19)+COUNT(W19)+COUNT(Y19)+COUNT(AA19)+COUNT(AC19)</f>
        <v>6</v>
      </c>
      <c r="F19" s="77">
        <v>2</v>
      </c>
      <c r="G19" s="46">
        <v>1</v>
      </c>
      <c r="H19" s="7">
        <f>IF(G19="",0,VLOOKUP(G19,$B$33:$C$57,2,0))</f>
        <v>20</v>
      </c>
      <c r="I19" s="46">
        <v>1</v>
      </c>
      <c r="J19" s="7">
        <f>IF(I19="",0,VLOOKUP(I19,$B$33:$C$57,2,0))</f>
        <v>20</v>
      </c>
      <c r="K19" s="46"/>
      <c r="L19" s="7">
        <f>IF(K19="",0,VLOOKUP(K19,$B$33:$C$57,2,0))</f>
        <v>0</v>
      </c>
      <c r="M19" s="46">
        <v>4</v>
      </c>
      <c r="N19" s="68">
        <f>IF(M19="",0,VLOOKUP(M19,$B$33:$C$57,2,0))</f>
        <v>13</v>
      </c>
      <c r="O19" s="46"/>
      <c r="P19" s="7">
        <f>IF(O19="",0,VLOOKUP(O19,$B$33:$C$57,2,0))</f>
        <v>0</v>
      </c>
      <c r="Q19" s="46"/>
      <c r="R19" s="68">
        <f>IF(Q19="",0,VLOOKUP(Q19,$B$33:$C$57,2,0))</f>
        <v>0</v>
      </c>
      <c r="S19" s="46"/>
      <c r="T19" s="7">
        <f>IF(S19="",0,VLOOKUP(S19,$B$33:$C$57,2,0))</f>
        <v>0</v>
      </c>
      <c r="U19" s="46">
        <v>9</v>
      </c>
      <c r="V19" s="68">
        <f>IF(U19="",0,VLOOKUP(U19,$B$33:$C$57,2,0))</f>
        <v>8</v>
      </c>
      <c r="W19" s="46">
        <v>13</v>
      </c>
      <c r="X19" s="7">
        <f>IF(W19="",0,VLOOKUP(W19,$B$33:$C$57,2,0))</f>
        <v>4</v>
      </c>
      <c r="Y19" s="46">
        <v>16</v>
      </c>
      <c r="Z19" s="68">
        <f>IF(Y19="",0,VLOOKUP(Y19,$B$33:$C$57,2,0))</f>
        <v>1</v>
      </c>
      <c r="AA19" s="46"/>
      <c r="AB19" s="7">
        <f>IF(AA19="",0,VLOOKUP(AA19,$B$33:$C$57,2,0))</f>
        <v>0</v>
      </c>
      <c r="AC19" s="46"/>
      <c r="AD19" s="68">
        <f>IF(AC19="",0,VLOOKUP(AC19,$B$33:$C$57,2,0))</f>
        <v>0</v>
      </c>
      <c r="AE19" s="19">
        <f>COUNT(G19)+COUNT(K19)+COUNT(O19)+COUNT(S19)+COUNT(W19)+COUNT(AA19)</f>
        <v>2</v>
      </c>
      <c r="AF19" s="26">
        <f>+H19+L19+P19+T19+X19+AB19</f>
        <v>24</v>
      </c>
      <c r="AG19" s="19">
        <f>COUNT(I19)+COUNT(M19)+COUNT(Q19)+COUNT(U19)+COUNT(Y19)+COUNT(AC19)</f>
        <v>4</v>
      </c>
      <c r="AH19" s="26">
        <f>+J19+N19+R19+V19+Z19+AD19</f>
        <v>42</v>
      </c>
      <c r="AI19" s="9"/>
      <c r="AJ19" s="133">
        <f>J19</f>
        <v>20</v>
      </c>
      <c r="AK19" s="83">
        <f>N19</f>
        <v>13</v>
      </c>
      <c r="AL19" s="83">
        <f>R19</f>
        <v>0</v>
      </c>
      <c r="AM19" s="120">
        <f>V19</f>
        <v>8</v>
      </c>
      <c r="AN19" s="83">
        <f>Z19</f>
        <v>1</v>
      </c>
      <c r="AO19" s="88">
        <f>AD19</f>
        <v>0</v>
      </c>
      <c r="AP19" s="86"/>
      <c r="AQ19" s="84"/>
      <c r="AR19" s="99" t="str">
        <f>IF(AG19&lt;5,"",4-AG19)</f>
        <v/>
      </c>
      <c r="AS19" s="9"/>
      <c r="AT19" s="82">
        <f>H19</f>
        <v>20</v>
      </c>
      <c r="AU19" s="134">
        <f>L19</f>
        <v>0</v>
      </c>
      <c r="AV19" s="83">
        <f>P19</f>
        <v>0</v>
      </c>
      <c r="AW19" s="83">
        <f>T19</f>
        <v>0</v>
      </c>
      <c r="AX19" s="83">
        <f>X19</f>
        <v>4</v>
      </c>
      <c r="AY19" s="88">
        <f>AB19</f>
        <v>0</v>
      </c>
      <c r="AZ19" s="86"/>
      <c r="BA19" s="84">
        <v>0</v>
      </c>
      <c r="BB19" s="99" t="str">
        <f>IF(AE19&lt;5,"",4-AE19)</f>
        <v/>
      </c>
      <c r="BC19" s="9"/>
      <c r="BD19" s="9"/>
      <c r="BE19" s="9"/>
      <c r="BF19" s="4" t="str">
        <f>Q19&amp;", "&amp;S19&amp;", "&amp;U19&amp;", "&amp;W19&amp;", "&amp;Y19</f>
        <v>, , 9, 13, 16</v>
      </c>
    </row>
    <row r="20" spans="1:58" ht="17.25" customHeight="1" x14ac:dyDescent="0.25">
      <c r="A20" s="9"/>
      <c r="B20" s="33">
        <v>13</v>
      </c>
      <c r="C20" s="34" t="s">
        <v>4</v>
      </c>
      <c r="D20" s="145">
        <f>AF20+AH20+F20+AZ20+BA20+AP20+AQ20</f>
        <v>62</v>
      </c>
      <c r="E20" s="38">
        <f>COUNT(G20)+COUNT(I20)+COUNT(K20)+COUNT(M20)+COUNT(O20)+COUNT(Q20)+COUNT(S20)+COUNT(U20)+COUNT(W20)+COUNT(Y20)+COUNT(AA20)+COUNT(AC20)</f>
        <v>9</v>
      </c>
      <c r="F20" s="77"/>
      <c r="G20" s="46">
        <v>13</v>
      </c>
      <c r="H20" s="7">
        <f>IF(G20="",0,VLOOKUP(G20,$B$33:$C$57,2,0))</f>
        <v>4</v>
      </c>
      <c r="I20" s="46"/>
      <c r="J20" s="7">
        <f>IF(I20="",0,VLOOKUP(I20,$B$33:$C$57,2,0))</f>
        <v>0</v>
      </c>
      <c r="K20" s="46"/>
      <c r="L20" s="7">
        <f>IF(K20="",0,VLOOKUP(K20,$B$33:$C$57,2,0))</f>
        <v>0</v>
      </c>
      <c r="M20" s="46">
        <v>13</v>
      </c>
      <c r="N20" s="68">
        <f>IF(M20="",0,VLOOKUP(M20,$B$33:$C$57,2,0))</f>
        <v>4</v>
      </c>
      <c r="O20" s="46">
        <v>10</v>
      </c>
      <c r="P20" s="7">
        <f>IF(O20="",0,VLOOKUP(O20,$B$33:$C$57,2,0))</f>
        <v>7</v>
      </c>
      <c r="Q20" s="46"/>
      <c r="R20" s="68">
        <f>IF(Q20="",0,VLOOKUP(Q20,$B$33:$C$57,2,0))</f>
        <v>0</v>
      </c>
      <c r="S20" s="46">
        <v>1</v>
      </c>
      <c r="T20" s="7">
        <f>IF(S20="",0,VLOOKUP(S20,$B$33:$C$57,2,0))</f>
        <v>20</v>
      </c>
      <c r="U20" s="46">
        <v>10</v>
      </c>
      <c r="V20" s="68">
        <f>IF(U20="",0,VLOOKUP(U20,$B$33:$C$57,2,0))</f>
        <v>7</v>
      </c>
      <c r="W20" s="46">
        <v>12</v>
      </c>
      <c r="X20" s="7">
        <f>IF(W20="",0,VLOOKUP(W20,$B$33:$C$57,2,0))</f>
        <v>5</v>
      </c>
      <c r="Y20" s="46">
        <v>10</v>
      </c>
      <c r="Z20" s="68">
        <f>IF(Y20="",0,VLOOKUP(Y20,$B$33:$C$57,2,0))</f>
        <v>7</v>
      </c>
      <c r="AA20" s="46">
        <v>12</v>
      </c>
      <c r="AB20" s="7">
        <f>IF(AA20="",0,VLOOKUP(AA20,$B$33:$C$57,2,0))</f>
        <v>5</v>
      </c>
      <c r="AC20" s="46">
        <v>10</v>
      </c>
      <c r="AD20" s="68">
        <f>IF(AC20="",0,VLOOKUP(AC20,$B$33:$C$57,2,0))</f>
        <v>7</v>
      </c>
      <c r="AE20" s="19">
        <f>COUNT(G20)+COUNT(K20)+COUNT(O20)+COUNT(S20)+COUNT(W20)+COUNT(AA20)</f>
        <v>5</v>
      </c>
      <c r="AF20" s="26">
        <f>+H20+L20+P20+T20+X20+AB20</f>
        <v>41</v>
      </c>
      <c r="AG20" s="19">
        <f>COUNT(I20)+COUNT(M20)+COUNT(Q20)+COUNT(U20)+COUNT(Y20)+COUNT(AC20)</f>
        <v>4</v>
      </c>
      <c r="AH20" s="26">
        <f>+J20+N20+R20+V20+Z20+AD20</f>
        <v>25</v>
      </c>
      <c r="AI20" s="9"/>
      <c r="AJ20" s="141">
        <f>J20</f>
        <v>0</v>
      </c>
      <c r="AK20" s="83">
        <f>N20</f>
        <v>4</v>
      </c>
      <c r="AL20" s="83">
        <f>R20</f>
        <v>0</v>
      </c>
      <c r="AM20" s="120">
        <f>V20</f>
        <v>7</v>
      </c>
      <c r="AN20" s="83">
        <f>Z20</f>
        <v>7</v>
      </c>
      <c r="AO20" s="88">
        <f>AD20</f>
        <v>7</v>
      </c>
      <c r="AP20" s="86"/>
      <c r="AQ20" s="84"/>
      <c r="AR20" s="99" t="str">
        <f>IF(AG20&lt;5,"",4-AG20)</f>
        <v/>
      </c>
      <c r="AS20" s="9"/>
      <c r="AT20" s="143">
        <f>H20</f>
        <v>4</v>
      </c>
      <c r="AU20" s="134">
        <f>L20</f>
        <v>0</v>
      </c>
      <c r="AV20" s="83">
        <f>P20</f>
        <v>7</v>
      </c>
      <c r="AW20" s="83">
        <f>T20</f>
        <v>20</v>
      </c>
      <c r="AX20" s="83">
        <f>X20</f>
        <v>5</v>
      </c>
      <c r="AY20" s="88">
        <f>AB20</f>
        <v>5</v>
      </c>
      <c r="AZ20" s="86"/>
      <c r="BA20" s="84">
        <v>-4</v>
      </c>
      <c r="BB20" s="99">
        <f>IF(AE20&lt;5,"",4-AE20)</f>
        <v>-1</v>
      </c>
      <c r="BC20" s="9"/>
      <c r="BD20" s="9"/>
      <c r="BE20" s="9"/>
      <c r="BF20" s="4" t="str">
        <f>Q20&amp;", "&amp;S20&amp;", "&amp;U20&amp;", "&amp;W20&amp;", "&amp;Y20</f>
        <v>, 1, 10, 12, 10</v>
      </c>
    </row>
    <row r="21" spans="1:58" ht="17.25" customHeight="1" x14ac:dyDescent="0.25">
      <c r="A21" s="9"/>
      <c r="B21" s="33">
        <v>16</v>
      </c>
      <c r="C21" s="34" t="s">
        <v>59</v>
      </c>
      <c r="D21" s="145">
        <f>AF21+AH21+F21+AZ21+BA21+AP21+AQ21</f>
        <v>59</v>
      </c>
      <c r="E21" s="38">
        <f>COUNT(G21)+COUNT(I21)+COUNT(K21)+COUNT(M21)+COUNT(O21)+COUNT(Q21)+COUNT(S21)+COUNT(U21)+COUNT(W21)+COUNT(Y21)+COUNT(AA21)+COUNT(AC21)</f>
        <v>7</v>
      </c>
      <c r="F21" s="77">
        <v>2</v>
      </c>
      <c r="G21" s="46">
        <v>14</v>
      </c>
      <c r="H21" s="7">
        <f>IF(G21="",0,VLOOKUP(G21,$B$33:$C$57,2,0))</f>
        <v>3</v>
      </c>
      <c r="I21" s="46"/>
      <c r="J21" s="7">
        <f>IF(I21="",0,VLOOKUP(I21,$B$33:$C$57,2,0))</f>
        <v>0</v>
      </c>
      <c r="K21" s="46"/>
      <c r="L21" s="7">
        <f>IF(K21="",0,VLOOKUP(K21,$B$33:$C$57,2,0))</f>
        <v>0</v>
      </c>
      <c r="M21" s="46">
        <v>11</v>
      </c>
      <c r="N21" s="68">
        <f>IF(M21="",0,VLOOKUP(M21,$B$33:$C$57,2,0))</f>
        <v>6</v>
      </c>
      <c r="O21" s="46"/>
      <c r="P21" s="7">
        <f>IF(O21="",0,VLOOKUP(O21,$B$33:$C$57,2,0))</f>
        <v>0</v>
      </c>
      <c r="Q21" s="46">
        <v>12</v>
      </c>
      <c r="R21" s="68">
        <f>IF(Q21="",0,VLOOKUP(Q21,$B$33:$C$57,2,0))</f>
        <v>5</v>
      </c>
      <c r="S21" s="46">
        <v>7</v>
      </c>
      <c r="T21" s="7">
        <f>IF(S21="",0,VLOOKUP(S21,$B$33:$C$57,2,0))</f>
        <v>10</v>
      </c>
      <c r="U21" s="46"/>
      <c r="V21" s="68">
        <f>IF(U21="",0,VLOOKUP(U21,$B$33:$C$57,2,0))</f>
        <v>0</v>
      </c>
      <c r="W21" s="46"/>
      <c r="X21" s="7">
        <f>IF(W21="",0,VLOOKUP(W21,$B$33:$C$57,2,0))</f>
        <v>0</v>
      </c>
      <c r="Y21" s="46">
        <v>6</v>
      </c>
      <c r="Z21" s="68">
        <f>IF(Y21="",0,VLOOKUP(Y21,$B$33:$C$57,2,0))</f>
        <v>11</v>
      </c>
      <c r="AA21" s="46">
        <v>4</v>
      </c>
      <c r="AB21" s="7">
        <f>IF(AA21="",0,VLOOKUP(AA21,$B$33:$C$57,2,0))</f>
        <v>13</v>
      </c>
      <c r="AC21" s="46">
        <v>8</v>
      </c>
      <c r="AD21" s="68">
        <f>IF(AC21="",0,VLOOKUP(AC21,$B$33:$C$57,2,0))</f>
        <v>9</v>
      </c>
      <c r="AE21" s="19">
        <f>COUNT(G21)+COUNT(K21)+COUNT(O21)+COUNT(S21)+COUNT(W21)+COUNT(AA21)</f>
        <v>3</v>
      </c>
      <c r="AF21" s="26">
        <f>+H21+L21+P21+T21+X21+AB21</f>
        <v>26</v>
      </c>
      <c r="AG21" s="19">
        <f>COUNT(I21)+COUNT(M21)+COUNT(Q21)+COUNT(U21)+COUNT(Y21)+COUNT(AC21)</f>
        <v>4</v>
      </c>
      <c r="AH21" s="26">
        <f>+J21+N21+R21+V21+Z21+AD21</f>
        <v>31</v>
      </c>
      <c r="AI21" s="9"/>
      <c r="AJ21" s="141">
        <f>J21</f>
        <v>0</v>
      </c>
      <c r="AK21" s="83">
        <f>N21</f>
        <v>6</v>
      </c>
      <c r="AL21" s="83">
        <f>R21</f>
        <v>5</v>
      </c>
      <c r="AM21" s="120">
        <f>V21</f>
        <v>0</v>
      </c>
      <c r="AN21" s="83">
        <f>Z21</f>
        <v>11</v>
      </c>
      <c r="AO21" s="88">
        <f>AD21</f>
        <v>9</v>
      </c>
      <c r="AP21" s="86"/>
      <c r="AQ21" s="84">
        <v>0</v>
      </c>
      <c r="AR21" s="99" t="str">
        <f>IF(AG21&lt;5,"",4-AG21)</f>
        <v/>
      </c>
      <c r="AS21" s="9"/>
      <c r="AT21" s="82">
        <f>H21</f>
        <v>3</v>
      </c>
      <c r="AU21" s="142">
        <f>L21</f>
        <v>0</v>
      </c>
      <c r="AV21" s="83">
        <f>P21</f>
        <v>0</v>
      </c>
      <c r="AW21" s="83">
        <f>T21</f>
        <v>10</v>
      </c>
      <c r="AX21" s="83">
        <f>X21</f>
        <v>0</v>
      </c>
      <c r="AY21" s="88">
        <f>AB21</f>
        <v>13</v>
      </c>
      <c r="AZ21" s="86"/>
      <c r="BA21" s="84">
        <v>0</v>
      </c>
      <c r="BB21" s="99" t="str">
        <f>IF(AE21&lt;5,"",4-AE21)</f>
        <v/>
      </c>
      <c r="BC21" s="9"/>
      <c r="BD21" s="9"/>
      <c r="BE21" s="9"/>
      <c r="BF21" s="4" t="str">
        <f>Q21&amp;", "&amp;S21&amp;", "&amp;U21&amp;", "&amp;W21&amp;", "&amp;Y21</f>
        <v>12, 7, , , 6</v>
      </c>
    </row>
    <row r="22" spans="1:58" ht="17.25" customHeight="1" x14ac:dyDescent="0.25">
      <c r="A22" s="9"/>
      <c r="B22" s="33">
        <v>14</v>
      </c>
      <c r="C22" s="34" t="s">
        <v>2</v>
      </c>
      <c r="D22" s="145">
        <f>AF22+AH22+F22+AZ22+BA22+AP22+AQ22</f>
        <v>55</v>
      </c>
      <c r="E22" s="38">
        <f>COUNT(G22)+COUNT(I22)+COUNT(K22)+COUNT(M22)+COUNT(O22)+COUNT(Q22)+COUNT(S22)+COUNT(U22)+COUNT(W22)+COUNT(Y22)+COUNT(AA22)+COUNT(AC22)</f>
        <v>10</v>
      </c>
      <c r="F22" s="77"/>
      <c r="G22" s="46">
        <v>9</v>
      </c>
      <c r="H22" s="7">
        <f>IF(G22="",0,VLOOKUP(G22,$B$33:$C$57,2,0))</f>
        <v>8</v>
      </c>
      <c r="I22" s="46">
        <v>6</v>
      </c>
      <c r="J22" s="7">
        <f>IF(I22="",0,VLOOKUP(I22,$B$33:$C$57,2,0))</f>
        <v>11</v>
      </c>
      <c r="K22" s="46"/>
      <c r="L22" s="7">
        <f>IF(K22="",0,VLOOKUP(K22,$B$33:$C$57,2,0))</f>
        <v>0</v>
      </c>
      <c r="M22" s="46">
        <v>12</v>
      </c>
      <c r="N22" s="68">
        <f>IF(M22="",0,VLOOKUP(M22,$B$33:$C$57,2,0))</f>
        <v>5</v>
      </c>
      <c r="O22" s="46"/>
      <c r="P22" s="7">
        <f>IF(O22="",0,VLOOKUP(O22,$B$33:$C$57,2,0))</f>
        <v>0</v>
      </c>
      <c r="Q22" s="46">
        <v>10</v>
      </c>
      <c r="R22" s="68">
        <f>IF(Q22="",0,VLOOKUP(Q22,$B$33:$C$57,2,0))</f>
        <v>7</v>
      </c>
      <c r="S22" s="46">
        <v>9</v>
      </c>
      <c r="T22" s="7">
        <f>IF(S22="",0,VLOOKUP(S22,$B$33:$C$57,2,0))</f>
        <v>8</v>
      </c>
      <c r="U22" s="46">
        <v>11</v>
      </c>
      <c r="V22" s="68">
        <f>IF(U22="",0,VLOOKUP(U22,$B$33:$C$57,2,0))</f>
        <v>6</v>
      </c>
      <c r="W22" s="46">
        <v>10</v>
      </c>
      <c r="X22" s="7">
        <f>IF(W22="",0,VLOOKUP(W22,$B$33:$C$57,2,0))</f>
        <v>7</v>
      </c>
      <c r="Y22" s="46">
        <v>17</v>
      </c>
      <c r="Z22" s="68">
        <f>IF(Y22="",0,VLOOKUP(Y22,$B$33:$C$57,2,0))</f>
        <v>0</v>
      </c>
      <c r="AA22" s="46">
        <v>9</v>
      </c>
      <c r="AB22" s="7">
        <f>IF(AA22="",0,VLOOKUP(AA22,$B$33:$C$57,2,0))</f>
        <v>8</v>
      </c>
      <c r="AC22" s="46">
        <v>14</v>
      </c>
      <c r="AD22" s="68">
        <f>IF(AC22="",0,VLOOKUP(AC22,$B$33:$C$57,2,0))</f>
        <v>3</v>
      </c>
      <c r="AE22" s="19">
        <f>COUNT(G22)+COUNT(K22)+COUNT(O22)+COUNT(S22)+COUNT(W22)+COUNT(AA22)</f>
        <v>4</v>
      </c>
      <c r="AF22" s="26">
        <f>+H22+L22+P22+T22+X22+AB22</f>
        <v>31</v>
      </c>
      <c r="AG22" s="19">
        <f>COUNT(I22)+COUNT(M22)+COUNT(Q22)+COUNT(U22)+COUNT(Y22)+COUNT(AC22)</f>
        <v>6</v>
      </c>
      <c r="AH22" s="26">
        <f>+J22+N22+R22+V22+Z22+AD22</f>
        <v>32</v>
      </c>
      <c r="AI22" s="9"/>
      <c r="AJ22" s="133">
        <f>J22</f>
        <v>11</v>
      </c>
      <c r="AK22" s="83">
        <f>N22</f>
        <v>5</v>
      </c>
      <c r="AL22" s="83">
        <f>R22</f>
        <v>7</v>
      </c>
      <c r="AM22" s="144">
        <f>V22</f>
        <v>6</v>
      </c>
      <c r="AN22" s="83">
        <f>Z22</f>
        <v>0</v>
      </c>
      <c r="AO22" s="88">
        <f>AD22</f>
        <v>3</v>
      </c>
      <c r="AP22" s="86">
        <v>-5</v>
      </c>
      <c r="AQ22" s="84">
        <v>-3</v>
      </c>
      <c r="AR22" s="99">
        <f>IF(AG22&lt;5,"",4-AG22)</f>
        <v>-2</v>
      </c>
      <c r="AS22" s="9"/>
      <c r="AT22" s="82">
        <f>H22</f>
        <v>8</v>
      </c>
      <c r="AU22" s="142">
        <f>L22</f>
        <v>0</v>
      </c>
      <c r="AV22" s="83">
        <f>P22</f>
        <v>0</v>
      </c>
      <c r="AW22" s="83">
        <f>T22</f>
        <v>8</v>
      </c>
      <c r="AX22" s="83">
        <f>X22</f>
        <v>7</v>
      </c>
      <c r="AY22" s="88">
        <f>AB22</f>
        <v>8</v>
      </c>
      <c r="AZ22" s="86"/>
      <c r="BA22" s="84">
        <v>0</v>
      </c>
      <c r="BB22" s="99" t="str">
        <f>IF(AE22&lt;5,"",4-AE22)</f>
        <v/>
      </c>
      <c r="BC22" s="9"/>
      <c r="BD22" s="9"/>
      <c r="BE22" s="9"/>
      <c r="BF22" s="4" t="str">
        <f>Q22&amp;", "&amp;S22&amp;", "&amp;U22&amp;", "&amp;W22&amp;", "&amp;Y22</f>
        <v>10, 9, 11, 10, 17</v>
      </c>
    </row>
    <row r="23" spans="1:58" ht="17.25" customHeight="1" x14ac:dyDescent="0.25">
      <c r="A23" s="9"/>
      <c r="B23" s="33">
        <v>15</v>
      </c>
      <c r="C23" s="34" t="s">
        <v>36</v>
      </c>
      <c r="D23" s="145">
        <f>AF23+AH23+F23+AZ23+BA23+AP23+AQ23</f>
        <v>52</v>
      </c>
      <c r="E23" s="38">
        <f>COUNT(G23)+COUNT(I23)+COUNT(K23)+COUNT(M23)+COUNT(O23)+COUNT(Q23)+COUNT(S23)+COUNT(U23)+COUNT(W23)+COUNT(Y23)+COUNT(AA23)+COUNT(AC23)</f>
        <v>4</v>
      </c>
      <c r="F23" s="77">
        <v>2</v>
      </c>
      <c r="G23" s="46">
        <v>5</v>
      </c>
      <c r="H23" s="7">
        <f>IF(G23="",0,VLOOKUP(G23,$B$33:$C$57,2,0))</f>
        <v>12</v>
      </c>
      <c r="I23" s="46"/>
      <c r="J23" s="7">
        <f>IF(I23="",0,VLOOKUP(I23,$B$33:$C$57,2,0))</f>
        <v>0</v>
      </c>
      <c r="K23" s="46">
        <v>5</v>
      </c>
      <c r="L23" s="7">
        <f>IF(K23="",0,VLOOKUP(K23,$B$33:$C$57,2,0))</f>
        <v>12</v>
      </c>
      <c r="M23" s="46"/>
      <c r="N23" s="68">
        <f>IF(M23="",0,VLOOKUP(M23,$B$33:$C$57,2,0))</f>
        <v>0</v>
      </c>
      <c r="O23" s="46"/>
      <c r="P23" s="7">
        <f>IF(O23="",0,VLOOKUP(O23,$B$33:$C$57,2,0))</f>
        <v>0</v>
      </c>
      <c r="Q23" s="46"/>
      <c r="R23" s="68">
        <f>IF(Q23="",0,VLOOKUP(Q23,$B$33:$C$57,2,0))</f>
        <v>0</v>
      </c>
      <c r="S23" s="46"/>
      <c r="T23" s="7">
        <f>IF(S23="",0,VLOOKUP(S23,$B$33:$C$57,2,0))</f>
        <v>0</v>
      </c>
      <c r="U23" s="46"/>
      <c r="V23" s="68">
        <f>IF(U23="",0,VLOOKUP(U23,$B$33:$C$57,2,0))</f>
        <v>0</v>
      </c>
      <c r="W23" s="46">
        <v>1</v>
      </c>
      <c r="X23" s="7">
        <f>IF(W23="",0,VLOOKUP(W23,$B$33:$C$57,2,0))</f>
        <v>20</v>
      </c>
      <c r="Y23" s="46">
        <v>11</v>
      </c>
      <c r="Z23" s="68">
        <f>IF(Y23="",0,VLOOKUP(Y23,$B$33:$C$57,2,0))</f>
        <v>6</v>
      </c>
      <c r="AA23" s="46"/>
      <c r="AB23" s="7">
        <f>IF(AA23="",0,VLOOKUP(AA23,$B$33:$C$57,2,0))</f>
        <v>0</v>
      </c>
      <c r="AC23" s="46"/>
      <c r="AD23" s="68">
        <f>IF(AC23="",0,VLOOKUP(AC23,$B$33:$C$57,2,0))</f>
        <v>0</v>
      </c>
      <c r="AE23" s="19">
        <f>COUNT(G23)+COUNT(K23)+COUNT(O23)+COUNT(S23)+COUNT(W23)+COUNT(AA23)</f>
        <v>3</v>
      </c>
      <c r="AF23" s="26">
        <f>+H23+L23+P23+T23+X23+AB23</f>
        <v>44</v>
      </c>
      <c r="AG23" s="19">
        <f>COUNT(I23)+COUNT(M23)+COUNT(Q23)+COUNT(U23)+COUNT(Y23)+COUNT(AC23)</f>
        <v>1</v>
      </c>
      <c r="AH23" s="26">
        <f>+J23+N23+R23+V23+Z23+AD23</f>
        <v>6</v>
      </c>
      <c r="AI23" s="9"/>
      <c r="AJ23" s="141">
        <f>J23</f>
        <v>0</v>
      </c>
      <c r="AK23" s="83">
        <f>N23</f>
        <v>0</v>
      </c>
      <c r="AL23" s="83">
        <f>R23</f>
        <v>0</v>
      </c>
      <c r="AM23" s="120">
        <f>V23</f>
        <v>0</v>
      </c>
      <c r="AN23" s="83">
        <f>Z23</f>
        <v>6</v>
      </c>
      <c r="AO23" s="88">
        <f>AD23</f>
        <v>0</v>
      </c>
      <c r="AP23" s="86"/>
      <c r="AQ23" s="84"/>
      <c r="AR23" s="99" t="str">
        <f>IF(AG23&lt;5,"",4-AG23)</f>
        <v/>
      </c>
      <c r="AS23" s="9"/>
      <c r="AT23" s="82">
        <f>H23</f>
        <v>12</v>
      </c>
      <c r="AU23" s="134">
        <f>L23</f>
        <v>12</v>
      </c>
      <c r="AV23" s="142">
        <f>P23</f>
        <v>0</v>
      </c>
      <c r="AW23" s="83">
        <f>T23</f>
        <v>0</v>
      </c>
      <c r="AX23" s="83">
        <f>X23</f>
        <v>20</v>
      </c>
      <c r="AY23" s="88">
        <f>AB23</f>
        <v>0</v>
      </c>
      <c r="AZ23" s="86"/>
      <c r="BA23" s="84">
        <v>0</v>
      </c>
      <c r="BB23" s="99" t="str">
        <f>IF(AE23&lt;5,"",4-AE23)</f>
        <v/>
      </c>
      <c r="BC23" s="9"/>
      <c r="BD23" s="9"/>
      <c r="BE23" s="9"/>
      <c r="BF23" s="4" t="str">
        <f>Q23&amp;", "&amp;S23&amp;", "&amp;U23&amp;", "&amp;W23&amp;", "&amp;Y23</f>
        <v>, , , 1, 11</v>
      </c>
    </row>
    <row r="24" spans="1:58" ht="17.25" customHeight="1" x14ac:dyDescent="0.25">
      <c r="A24" s="9"/>
      <c r="B24" s="33">
        <v>17</v>
      </c>
      <c r="C24" s="34" t="s">
        <v>64</v>
      </c>
      <c r="D24" s="145">
        <f>AF24+AH24+F24+AZ24+BA24+AP24+AQ24</f>
        <v>44</v>
      </c>
      <c r="E24" s="38">
        <f>COUNT(G24)+COUNT(I24)+COUNT(K24)+COUNT(M24)+COUNT(O24)+COUNT(Q24)+COUNT(S24)+COUNT(U24)+COUNT(W24)+COUNT(Y24)+COUNT(AA24)+COUNT(AC24)</f>
        <v>6</v>
      </c>
      <c r="F24" s="77"/>
      <c r="G24" s="46"/>
      <c r="H24" s="7">
        <f>IF(G24="",0,VLOOKUP(G24,$B$33:$C$57,2,0))</f>
        <v>0</v>
      </c>
      <c r="I24" s="46">
        <v>8</v>
      </c>
      <c r="J24" s="7">
        <f>IF(I24="",0,VLOOKUP(I24,$B$33:$C$57,2,0))</f>
        <v>9</v>
      </c>
      <c r="K24" s="46">
        <v>3</v>
      </c>
      <c r="L24" s="7">
        <f>IF(K24="",0,VLOOKUP(K24,$B$33:$C$57,2,0))</f>
        <v>15</v>
      </c>
      <c r="M24" s="46"/>
      <c r="N24" s="68">
        <f>IF(M24="",0,VLOOKUP(M24,$B$33:$C$57,2,0))</f>
        <v>0</v>
      </c>
      <c r="O24" s="46">
        <v>6</v>
      </c>
      <c r="P24" s="7">
        <f>IF(O24="",0,VLOOKUP(O24,$B$33:$C$57,2,0))</f>
        <v>11</v>
      </c>
      <c r="Q24" s="46">
        <v>13</v>
      </c>
      <c r="R24" s="68">
        <f>IF(Q24="",0,VLOOKUP(Q24,$B$33:$C$57,2,0))</f>
        <v>4</v>
      </c>
      <c r="S24" s="46"/>
      <c r="T24" s="7">
        <f>IF(S24="",0,VLOOKUP(S24,$B$33:$C$57,2,0))</f>
        <v>0</v>
      </c>
      <c r="U24" s="46">
        <v>12</v>
      </c>
      <c r="V24" s="68">
        <f>IF(U24="",0,VLOOKUP(U24,$B$33:$C$57,2,0))</f>
        <v>5</v>
      </c>
      <c r="W24" s="46"/>
      <c r="X24" s="7">
        <f>IF(W24="",0,VLOOKUP(W24,$B$33:$C$57,2,0))</f>
        <v>0</v>
      </c>
      <c r="Y24" s="46">
        <v>18</v>
      </c>
      <c r="Z24" s="68">
        <f>IF(Y24="",0,VLOOKUP(Y24,$B$33:$C$57,2,0))</f>
        <v>0</v>
      </c>
      <c r="AA24" s="46"/>
      <c r="AB24" s="7">
        <f>IF(AA24="",0,VLOOKUP(AA24,$B$33:$C$57,2,0))</f>
        <v>0</v>
      </c>
      <c r="AC24" s="46"/>
      <c r="AD24" s="68">
        <f>IF(AC24="",0,VLOOKUP(AC24,$B$33:$C$57,2,0))</f>
        <v>0</v>
      </c>
      <c r="AE24" s="19">
        <f>COUNT(G24)+COUNT(K24)+COUNT(O24)+COUNT(S24)+COUNT(W24)+COUNT(AA24)</f>
        <v>2</v>
      </c>
      <c r="AF24" s="26">
        <f>+H24+L24+P24+T24+X24+AB24</f>
        <v>26</v>
      </c>
      <c r="AG24" s="19">
        <f>COUNT(I24)+COUNT(M24)+COUNT(Q24)+COUNT(U24)+COUNT(Y24)+COUNT(AC24)</f>
        <v>4</v>
      </c>
      <c r="AH24" s="26">
        <f>+J24+N24+R24+V24+Z24+AD24</f>
        <v>18</v>
      </c>
      <c r="AI24" s="59"/>
      <c r="AJ24" s="133">
        <f>J24</f>
        <v>9</v>
      </c>
      <c r="AK24" s="83">
        <f>N24</f>
        <v>0</v>
      </c>
      <c r="AL24" s="83">
        <f>R24</f>
        <v>4</v>
      </c>
      <c r="AM24" s="120">
        <f>V24</f>
        <v>5</v>
      </c>
      <c r="AN24" s="83">
        <f>Z24</f>
        <v>0</v>
      </c>
      <c r="AO24" s="88">
        <f>AD24</f>
        <v>0</v>
      </c>
      <c r="AP24" s="86"/>
      <c r="AQ24" s="84"/>
      <c r="AR24" s="99" t="str">
        <f>IF(AG24&lt;5,"",4-AG24)</f>
        <v/>
      </c>
      <c r="AS24" s="59"/>
      <c r="AT24" s="137">
        <f>H24</f>
        <v>0</v>
      </c>
      <c r="AU24" s="83">
        <f>L24</f>
        <v>15</v>
      </c>
      <c r="AV24" s="83">
        <f>P24</f>
        <v>11</v>
      </c>
      <c r="AW24" s="83">
        <f>T24</f>
        <v>0</v>
      </c>
      <c r="AX24" s="83">
        <f>X24</f>
        <v>0</v>
      </c>
      <c r="AY24" s="88">
        <f>AB24</f>
        <v>0</v>
      </c>
      <c r="AZ24" s="86"/>
      <c r="BA24" s="84">
        <v>0</v>
      </c>
      <c r="BB24" s="99" t="str">
        <f>IF(AE24&lt;5,"",4-AE24)</f>
        <v/>
      </c>
      <c r="BC24" s="9"/>
      <c r="BD24" s="9"/>
      <c r="BE24" s="9"/>
      <c r="BF24" s="4" t="str">
        <f>Q24&amp;", "&amp;S24&amp;", "&amp;U24&amp;", "&amp;W24&amp;", "&amp;Y24</f>
        <v>13, , 12, , 18</v>
      </c>
    </row>
    <row r="25" spans="1:58" ht="17.25" customHeight="1" x14ac:dyDescent="0.25">
      <c r="A25" s="9"/>
      <c r="B25" s="33">
        <v>18</v>
      </c>
      <c r="C25" s="34" t="s">
        <v>1</v>
      </c>
      <c r="D25" s="145">
        <f>AF25+AH25+F25+AZ25+BA25+AP25+AQ25</f>
        <v>39</v>
      </c>
      <c r="E25" s="38">
        <f>COUNT(G25)+COUNT(I25)+COUNT(K25)+COUNT(M25)+COUNT(O25)+COUNT(Q25)+COUNT(S25)+COUNT(U25)+COUNT(W25)+COUNT(Y25)+COUNT(AA25)+COUNT(AC25)</f>
        <v>4</v>
      </c>
      <c r="F25" s="77"/>
      <c r="G25" s="46"/>
      <c r="H25" s="7">
        <f>IF(G25="",0,VLOOKUP(G25,$B$33:$C$57,2,0))</f>
        <v>0</v>
      </c>
      <c r="I25" s="46"/>
      <c r="J25" s="7">
        <f>IF(I25="",0,VLOOKUP(I25,$B$33:$C$57,2,0))</f>
        <v>0</v>
      </c>
      <c r="K25" s="46">
        <v>9</v>
      </c>
      <c r="L25" s="7">
        <f>IF(K25="",0,VLOOKUP(K25,$B$33:$C$57,2,0))</f>
        <v>8</v>
      </c>
      <c r="M25" s="46"/>
      <c r="N25" s="68">
        <f>IF(M25="",0,VLOOKUP(M25,$B$33:$C$57,2,0))</f>
        <v>0</v>
      </c>
      <c r="O25" s="46">
        <v>3</v>
      </c>
      <c r="P25" s="7">
        <f>IF(O25="",0,VLOOKUP(O25,$B$33:$C$57,2,0))</f>
        <v>15</v>
      </c>
      <c r="Q25" s="46">
        <v>11</v>
      </c>
      <c r="R25" s="68">
        <f>IF(Q25="",0,VLOOKUP(Q25,$B$33:$C$57,2,0))</f>
        <v>6</v>
      </c>
      <c r="S25" s="46"/>
      <c r="T25" s="7">
        <f>IF(S25="",0,VLOOKUP(S25,$B$33:$C$57,2,0))</f>
        <v>0</v>
      </c>
      <c r="U25" s="46"/>
      <c r="V25" s="68">
        <f>IF(U25="",0,VLOOKUP(U25,$B$33:$C$57,2,0))</f>
        <v>0</v>
      </c>
      <c r="W25" s="46"/>
      <c r="X25" s="7">
        <f>IF(W25="",0,VLOOKUP(W25,$B$33:$C$57,2,0))</f>
        <v>0</v>
      </c>
      <c r="Y25" s="46">
        <v>7</v>
      </c>
      <c r="Z25" s="68">
        <f>IF(Y25="",0,VLOOKUP(Y25,$B$33:$C$57,2,0))</f>
        <v>10</v>
      </c>
      <c r="AA25" s="46"/>
      <c r="AB25" s="7">
        <f>IF(AA25="",0,VLOOKUP(AA25,$B$33:$C$57,2,0))</f>
        <v>0</v>
      </c>
      <c r="AC25" s="46"/>
      <c r="AD25" s="68">
        <f>IF(AC25="",0,VLOOKUP(AC25,$B$33:$C$57,2,0))</f>
        <v>0</v>
      </c>
      <c r="AE25" s="19">
        <f>COUNT(G25)+COUNT(K25)+COUNT(O25)+COUNT(S25)+COUNT(W25)+COUNT(AA25)</f>
        <v>2</v>
      </c>
      <c r="AF25" s="26">
        <f>+H25+L25+P25+T25+X25+AB25</f>
        <v>23</v>
      </c>
      <c r="AG25" s="19">
        <f>COUNT(I25)+COUNT(M25)+COUNT(Q25)+COUNT(U25)+COUNT(Y25)+COUNT(AC25)</f>
        <v>2</v>
      </c>
      <c r="AH25" s="26">
        <f>+J25+N25+R25+V25+Z25+AD25</f>
        <v>16</v>
      </c>
      <c r="AI25" s="9"/>
      <c r="AJ25" s="133">
        <f>J25</f>
        <v>0</v>
      </c>
      <c r="AK25" s="83">
        <f>N25</f>
        <v>0</v>
      </c>
      <c r="AL25" s="83">
        <f>R25</f>
        <v>6</v>
      </c>
      <c r="AM25" s="120">
        <f>V25</f>
        <v>0</v>
      </c>
      <c r="AN25" s="83">
        <f>Z25</f>
        <v>10</v>
      </c>
      <c r="AO25" s="88">
        <f>AD25</f>
        <v>0</v>
      </c>
      <c r="AP25" s="86"/>
      <c r="AQ25" s="84"/>
      <c r="AR25" s="99" t="str">
        <f>IF(AG25&lt;5,"",4-AG25)</f>
        <v/>
      </c>
      <c r="AS25" s="9"/>
      <c r="AT25" s="82">
        <f>H25</f>
        <v>0</v>
      </c>
      <c r="AU25" s="134">
        <f>L25</f>
        <v>8</v>
      </c>
      <c r="AV25" s="83">
        <f>P25</f>
        <v>15</v>
      </c>
      <c r="AW25" s="83">
        <f>T25</f>
        <v>0</v>
      </c>
      <c r="AX25" s="83">
        <f>X25</f>
        <v>0</v>
      </c>
      <c r="AY25" s="88">
        <f>AB25</f>
        <v>0</v>
      </c>
      <c r="AZ25" s="86"/>
      <c r="BA25" s="84">
        <v>0</v>
      </c>
      <c r="BB25" s="99" t="str">
        <f>IF(AE25&lt;5,"",4-AE25)</f>
        <v/>
      </c>
      <c r="BC25" s="9"/>
      <c r="BD25" s="9"/>
      <c r="BE25" s="9"/>
      <c r="BF25" s="4" t="str">
        <f>Q25&amp;", "&amp;S25&amp;", "&amp;U25&amp;", "&amp;W25&amp;", "&amp;Y25</f>
        <v>11, , , , 7</v>
      </c>
    </row>
    <row r="26" spans="1:58" ht="17.25" customHeight="1" x14ac:dyDescent="0.25">
      <c r="A26" s="9"/>
      <c r="B26" s="33">
        <v>19</v>
      </c>
      <c r="C26" s="34" t="s">
        <v>0</v>
      </c>
      <c r="D26" s="145">
        <f>AF26+AH26+F26+AZ26+BA26+AP26+AQ26</f>
        <v>35</v>
      </c>
      <c r="E26" s="38">
        <f>COUNT(G26)+COUNT(I26)+COUNT(K26)+COUNT(M26)+COUNT(O26)+COUNT(Q26)+COUNT(S26)+COUNT(U26)+COUNT(W26)+COUNT(Y26)+COUNT(AA26)+COUNT(AC26)</f>
        <v>7</v>
      </c>
      <c r="F26" s="77">
        <v>2</v>
      </c>
      <c r="G26" s="46"/>
      <c r="H26" s="7">
        <f>IF(G26="",0,VLOOKUP(G26,$B$33:$C$57,2,0))</f>
        <v>0</v>
      </c>
      <c r="I26" s="46"/>
      <c r="J26" s="7">
        <f>IF(I26="",0,VLOOKUP(I26,$B$33:$C$57,2,0))</f>
        <v>0</v>
      </c>
      <c r="K26" s="46">
        <v>12</v>
      </c>
      <c r="L26" s="7">
        <f>IF(K26="",0,VLOOKUP(K26,$B$33:$C$57,2,0))</f>
        <v>5</v>
      </c>
      <c r="M26" s="46">
        <v>5</v>
      </c>
      <c r="N26" s="68">
        <f>IF(M26="",0,VLOOKUP(M26,$B$33:$C$57,2,0))</f>
        <v>12</v>
      </c>
      <c r="O26" s="46">
        <v>11</v>
      </c>
      <c r="P26" s="7">
        <f>IF(O26="",0,VLOOKUP(O26,$B$33:$C$57,2,0))</f>
        <v>6</v>
      </c>
      <c r="Q26" s="46">
        <v>15</v>
      </c>
      <c r="R26" s="68">
        <f>IF(Q26="",0,VLOOKUP(Q26,$B$33:$C$57,2,0))</f>
        <v>2</v>
      </c>
      <c r="S26" s="46"/>
      <c r="T26" s="7">
        <f>IF(S26="",0,VLOOKUP(S26,$B$33:$C$57,2,0))</f>
        <v>0</v>
      </c>
      <c r="U26" s="46"/>
      <c r="V26" s="68">
        <f>IF(U26="",0,VLOOKUP(U26,$B$33:$C$57,2,0))</f>
        <v>0</v>
      </c>
      <c r="W26" s="46">
        <v>14</v>
      </c>
      <c r="X26" s="7">
        <f>IF(W26="",0,VLOOKUP(W26,$B$33:$C$57,2,0))</f>
        <v>3</v>
      </c>
      <c r="Y26" s="46"/>
      <c r="Z26" s="68">
        <f>IF(Y26="",0,VLOOKUP(Y26,$B$33:$C$57,2,0))</f>
        <v>0</v>
      </c>
      <c r="AA26" s="46">
        <v>14</v>
      </c>
      <c r="AB26" s="7">
        <f>IF(AA26="",0,VLOOKUP(AA26,$B$33:$C$57,2,0))</f>
        <v>3</v>
      </c>
      <c r="AC26" s="46">
        <v>15</v>
      </c>
      <c r="AD26" s="68">
        <f>IF(AC26="",0,VLOOKUP(AC26,$B$33:$C$57,2,0))</f>
        <v>2</v>
      </c>
      <c r="AE26" s="19">
        <f>COUNT(G26)+COUNT(K26)+COUNT(O26)+COUNT(S26)+COUNT(W26)+COUNT(AA26)</f>
        <v>4</v>
      </c>
      <c r="AF26" s="26">
        <f>+H26+L26+P26+T26+X26+AB26</f>
        <v>17</v>
      </c>
      <c r="AG26" s="19">
        <f>COUNT(I26)+COUNT(M26)+COUNT(Q26)+COUNT(U26)+COUNT(Y26)+COUNT(AC26)</f>
        <v>3</v>
      </c>
      <c r="AH26" s="26">
        <f>+J26+N26+R26+V26+Z26+AD26</f>
        <v>16</v>
      </c>
      <c r="AI26" s="9"/>
      <c r="AJ26" s="141">
        <f>J26</f>
        <v>0</v>
      </c>
      <c r="AK26" s="83">
        <f>N26</f>
        <v>12</v>
      </c>
      <c r="AL26" s="83">
        <f>R26</f>
        <v>2</v>
      </c>
      <c r="AM26" s="120">
        <f>V26</f>
        <v>0</v>
      </c>
      <c r="AN26" s="83">
        <f>Z26</f>
        <v>0</v>
      </c>
      <c r="AO26" s="88">
        <f>AD26</f>
        <v>2</v>
      </c>
      <c r="AP26" s="86"/>
      <c r="AQ26" s="84">
        <v>0</v>
      </c>
      <c r="AR26" s="99" t="str">
        <f>IF(AG26&lt;5,"",4-AG26)</f>
        <v/>
      </c>
      <c r="AS26" s="9"/>
      <c r="AT26" s="143">
        <f>H26</f>
        <v>0</v>
      </c>
      <c r="AU26" s="134">
        <f>L26</f>
        <v>5</v>
      </c>
      <c r="AV26" s="83">
        <f>P26</f>
        <v>6</v>
      </c>
      <c r="AW26" s="83">
        <f>T26</f>
        <v>0</v>
      </c>
      <c r="AX26" s="83">
        <f>X26</f>
        <v>3</v>
      </c>
      <c r="AY26" s="88">
        <f>AB26</f>
        <v>3</v>
      </c>
      <c r="AZ26" s="86"/>
      <c r="BA26" s="84">
        <v>0</v>
      </c>
      <c r="BB26" s="99" t="str">
        <f>IF(AE26&lt;5,"",4-AE26)</f>
        <v/>
      </c>
      <c r="BC26" s="9"/>
      <c r="BD26" s="9"/>
      <c r="BE26" s="9"/>
      <c r="BF26" s="4" t="str">
        <f>Q26&amp;", "&amp;S26&amp;", "&amp;U26&amp;", "&amp;W26&amp;", "&amp;Y26</f>
        <v xml:space="preserve">15, , , 14, </v>
      </c>
    </row>
    <row r="27" spans="1:58" ht="17.25" customHeight="1" x14ac:dyDescent="0.25">
      <c r="A27" s="9"/>
      <c r="B27" s="33">
        <v>20</v>
      </c>
      <c r="C27" s="34" t="s">
        <v>12</v>
      </c>
      <c r="D27" s="145">
        <f>AF27+AH27+F27+AZ27+BA27+AP27+AQ27</f>
        <v>32</v>
      </c>
      <c r="E27" s="38">
        <f>COUNT(G27)+COUNT(I27)+COUNT(K27)+COUNT(M27)+COUNT(O27)+COUNT(Q27)+COUNT(S27)+COUNT(U27)+COUNT(W27)+COUNT(Y27)+COUNT(AA27)+COUNT(AC27)</f>
        <v>4</v>
      </c>
      <c r="F27" s="77"/>
      <c r="G27" s="46"/>
      <c r="H27" s="7">
        <f>IF(G27="",0,VLOOKUP(G27,$B$33:$C$57,2,0))</f>
        <v>0</v>
      </c>
      <c r="I27" s="46"/>
      <c r="J27" s="7">
        <f>IF(I27="",0,VLOOKUP(I27,$B$33:$C$57,2,0))</f>
        <v>0</v>
      </c>
      <c r="K27" s="46"/>
      <c r="L27" s="7">
        <f>IF(K27="",0,VLOOKUP(K27,$B$33:$C$57,2,0))</f>
        <v>0</v>
      </c>
      <c r="M27" s="46">
        <v>6</v>
      </c>
      <c r="N27" s="68">
        <f>IF(M27="",0,VLOOKUP(M27,$B$33:$C$57,2,0))</f>
        <v>11</v>
      </c>
      <c r="O27" s="46"/>
      <c r="P27" s="7">
        <f>IF(O27="",0,VLOOKUP(O27,$B$33:$C$57,2,0))</f>
        <v>0</v>
      </c>
      <c r="Q27" s="46">
        <v>7</v>
      </c>
      <c r="R27" s="68">
        <f>IF(Q27="",0,VLOOKUP(Q27,$B$33:$C$57,2,0))</f>
        <v>10</v>
      </c>
      <c r="S27" s="46"/>
      <c r="T27" s="7">
        <f>IF(S27="",0,VLOOKUP(S27,$B$33:$C$57,2,0))</f>
        <v>0</v>
      </c>
      <c r="U27" s="46">
        <v>7</v>
      </c>
      <c r="V27" s="68">
        <f>IF(U27="",0,VLOOKUP(U27,$B$33:$C$57,2,0))</f>
        <v>10</v>
      </c>
      <c r="W27" s="46">
        <v>16</v>
      </c>
      <c r="X27" s="7">
        <f>IF(W27="",0,VLOOKUP(W27,$B$33:$C$57,2,0))</f>
        <v>1</v>
      </c>
      <c r="Y27" s="46"/>
      <c r="Z27" s="68">
        <f>IF(Y27="",0,VLOOKUP(Y27,$B$33:$C$57,2,0))</f>
        <v>0</v>
      </c>
      <c r="AA27" s="46"/>
      <c r="AB27" s="7">
        <f>IF(AA27="",0,VLOOKUP(AA27,$B$33:$C$57,2,0))</f>
        <v>0</v>
      </c>
      <c r="AC27" s="46"/>
      <c r="AD27" s="68">
        <f>IF(AC27="",0,VLOOKUP(AC27,$B$33:$C$57,2,0))</f>
        <v>0</v>
      </c>
      <c r="AE27" s="19">
        <f>COUNT(G27)+COUNT(K27)+COUNT(O27)+COUNT(S27)+COUNT(W27)+COUNT(AA27)</f>
        <v>1</v>
      </c>
      <c r="AF27" s="26">
        <f>+H27+L27+P27+T27+X27+AB27</f>
        <v>1</v>
      </c>
      <c r="AG27" s="19">
        <f>COUNT(I27)+COUNT(M27)+COUNT(Q27)+COUNT(U27)+COUNT(Y27)+COUNT(AC27)</f>
        <v>3</v>
      </c>
      <c r="AH27" s="26">
        <f>+J27+N27+R27+V27+Z27+AD27</f>
        <v>31</v>
      </c>
      <c r="AI27" s="9"/>
      <c r="AJ27" s="133">
        <f>J27</f>
        <v>0</v>
      </c>
      <c r="AK27" s="83">
        <f>N27</f>
        <v>11</v>
      </c>
      <c r="AL27" s="83">
        <f>R27</f>
        <v>10</v>
      </c>
      <c r="AM27" s="120">
        <f>V27</f>
        <v>10</v>
      </c>
      <c r="AN27" s="83">
        <f>Z27</f>
        <v>0</v>
      </c>
      <c r="AO27" s="88">
        <f>AD27</f>
        <v>0</v>
      </c>
      <c r="AP27" s="86"/>
      <c r="AQ27" s="84"/>
      <c r="AR27" s="99" t="str">
        <f>IF(AG27&lt;5,"",4-AG27)</f>
        <v/>
      </c>
      <c r="AS27" s="59"/>
      <c r="AT27" s="82">
        <f>H27</f>
        <v>0</v>
      </c>
      <c r="AU27" s="134">
        <f>L27</f>
        <v>0</v>
      </c>
      <c r="AV27" s="83">
        <f>P27</f>
        <v>0</v>
      </c>
      <c r="AW27" s="83">
        <f>T27</f>
        <v>0</v>
      </c>
      <c r="AX27" s="83">
        <f>X27</f>
        <v>1</v>
      </c>
      <c r="AY27" s="88">
        <f>AB27</f>
        <v>0</v>
      </c>
      <c r="AZ27" s="86"/>
      <c r="BA27" s="84">
        <v>0</v>
      </c>
      <c r="BB27" s="99" t="str">
        <f>IF(AE27&lt;5,"",4-AE27)</f>
        <v/>
      </c>
      <c r="BC27" s="9"/>
      <c r="BD27" s="9"/>
      <c r="BE27" s="9"/>
      <c r="BF27" s="4" t="str">
        <f>Q27&amp;", "&amp;S27&amp;", "&amp;U27&amp;", "&amp;W27&amp;", "&amp;Y27</f>
        <v xml:space="preserve">7, , 7, 16, </v>
      </c>
    </row>
    <row r="28" spans="1:58" ht="17.25" customHeight="1" x14ac:dyDescent="0.25">
      <c r="A28" s="9"/>
      <c r="B28" s="33">
        <v>21</v>
      </c>
      <c r="C28" s="34" t="s">
        <v>11</v>
      </c>
      <c r="D28" s="145">
        <f>AF28+AH28+F28+AZ28+BA28+AP28+AQ28</f>
        <v>31</v>
      </c>
      <c r="E28" s="38">
        <f>COUNT(G28)+COUNT(I28)+COUNT(K28)+COUNT(M28)+COUNT(O28)+COUNT(Q28)+COUNT(S28)+COUNT(U28)+COUNT(W28)+COUNT(Y28)+COUNT(AA28)+COUNT(AC28)</f>
        <v>4</v>
      </c>
      <c r="F28" s="77"/>
      <c r="G28" s="46">
        <v>12</v>
      </c>
      <c r="H28" s="7">
        <f>IF(G28="",0,VLOOKUP(G28,$B$33:$C$57,2,0))</f>
        <v>5</v>
      </c>
      <c r="I28" s="46"/>
      <c r="J28" s="7">
        <f>IF(I28="",0,VLOOKUP(I28,$B$33:$C$57,2,0))</f>
        <v>0</v>
      </c>
      <c r="K28" s="46"/>
      <c r="L28" s="7">
        <f>IF(K28="",0,VLOOKUP(K28,$B$33:$C$57,2,0))</f>
        <v>0</v>
      </c>
      <c r="M28" s="46"/>
      <c r="N28" s="68">
        <f>IF(M28="",0,VLOOKUP(M28,$B$33:$C$57,2,0))</f>
        <v>0</v>
      </c>
      <c r="O28" s="46"/>
      <c r="P28" s="7">
        <f>IF(O28="",0,VLOOKUP(O28,$B$33:$C$57,2,0))</f>
        <v>0</v>
      </c>
      <c r="Q28" s="46"/>
      <c r="R28" s="68">
        <f>IF(Q28="",0,VLOOKUP(Q28,$B$33:$C$57,2,0))</f>
        <v>0</v>
      </c>
      <c r="S28" s="46"/>
      <c r="T28" s="7">
        <f>IF(S28="",0,VLOOKUP(S28,$B$33:$C$57,2,0))</f>
        <v>0</v>
      </c>
      <c r="U28" s="46"/>
      <c r="V28" s="68">
        <f>IF(U28="",0,VLOOKUP(U28,$B$33:$C$57,2,0))</f>
        <v>0</v>
      </c>
      <c r="W28" s="46">
        <v>11</v>
      </c>
      <c r="X28" s="7">
        <f>IF(W28="",0,VLOOKUP(W28,$B$33:$C$57,2,0))</f>
        <v>6</v>
      </c>
      <c r="Y28" s="46"/>
      <c r="Z28" s="68">
        <f>IF(Y28="",0,VLOOKUP(Y28,$B$33:$C$57,2,0))</f>
        <v>0</v>
      </c>
      <c r="AA28" s="46">
        <v>10</v>
      </c>
      <c r="AB28" s="7">
        <f>IF(AA28="",0,VLOOKUP(AA28,$B$33:$C$57,2,0))</f>
        <v>7</v>
      </c>
      <c r="AC28" s="46">
        <v>4</v>
      </c>
      <c r="AD28" s="68">
        <f>IF(AC28="",0,VLOOKUP(AC28,$B$33:$C$57,2,0))</f>
        <v>13</v>
      </c>
      <c r="AE28" s="19">
        <f>COUNT(G28)+COUNT(K28)+COUNT(O28)+COUNT(S28)+COUNT(W28)+COUNT(AA28)</f>
        <v>3</v>
      </c>
      <c r="AF28" s="26">
        <f>+H28+L28+P28+T28+X28+AB28</f>
        <v>18</v>
      </c>
      <c r="AG28" s="19">
        <f>COUNT(I28)+COUNT(M28)+COUNT(Q28)+COUNT(U28)+COUNT(Y28)+COUNT(AC28)</f>
        <v>1</v>
      </c>
      <c r="AH28" s="26">
        <f>+J28+N28+R28+V28+Z28+AD28</f>
        <v>13</v>
      </c>
      <c r="AI28" s="9"/>
      <c r="AJ28" s="141">
        <f>J28</f>
        <v>0</v>
      </c>
      <c r="AK28" s="83">
        <f>N28</f>
        <v>0</v>
      </c>
      <c r="AL28" s="83">
        <f>R28</f>
        <v>0</v>
      </c>
      <c r="AM28" s="120">
        <f>V28</f>
        <v>0</v>
      </c>
      <c r="AN28" s="83">
        <f>Z28</f>
        <v>0</v>
      </c>
      <c r="AO28" s="88">
        <f>AD28</f>
        <v>13</v>
      </c>
      <c r="AP28" s="86"/>
      <c r="AQ28" s="84">
        <v>0</v>
      </c>
      <c r="AR28" s="99" t="str">
        <f>IF(AG28&lt;5,"",4-AG28)</f>
        <v/>
      </c>
      <c r="AS28" s="9"/>
      <c r="AT28" s="82">
        <f>H28</f>
        <v>5</v>
      </c>
      <c r="AU28" s="142">
        <f>L28</f>
        <v>0</v>
      </c>
      <c r="AV28" s="83">
        <f>P28</f>
        <v>0</v>
      </c>
      <c r="AW28" s="83">
        <f>T28</f>
        <v>0</v>
      </c>
      <c r="AX28" s="83">
        <f>X28</f>
        <v>6</v>
      </c>
      <c r="AY28" s="88">
        <f>AB28</f>
        <v>7</v>
      </c>
      <c r="AZ28" s="86"/>
      <c r="BA28" s="84">
        <v>0</v>
      </c>
      <c r="BB28" s="99" t="str">
        <f>IF(AE28&lt;5,"",4-AE28)</f>
        <v/>
      </c>
      <c r="BC28" s="9"/>
      <c r="BD28" s="9"/>
      <c r="BE28" s="9"/>
      <c r="BF28" s="4" t="str">
        <f>Q28&amp;", "&amp;S28&amp;", "&amp;U28&amp;", "&amp;W28&amp;", "&amp;Y28</f>
        <v xml:space="preserve">, , , 11, </v>
      </c>
    </row>
    <row r="29" spans="1:58" ht="17.25" customHeight="1" x14ac:dyDescent="0.25">
      <c r="A29" s="9"/>
      <c r="B29" s="33">
        <v>22</v>
      </c>
      <c r="C29" s="34" t="s">
        <v>10</v>
      </c>
      <c r="D29" s="145">
        <f>AF29+AH29+F29+AZ29+BA29+AP29+AQ29</f>
        <v>26</v>
      </c>
      <c r="E29" s="38">
        <f>COUNT(G29)+COUNT(I29)+COUNT(K29)+COUNT(M29)+COUNT(O29)+COUNT(Q29)+COUNT(S29)+COUNT(U29)+COUNT(W29)+COUNT(Y29)+COUNT(AA29)+COUNT(AC29)</f>
        <v>5</v>
      </c>
      <c r="F29" s="77"/>
      <c r="G29" s="46"/>
      <c r="H29" s="7">
        <f>IF(G29="",0,VLOOKUP(G29,$B$33:$C$57,2,0))</f>
        <v>0</v>
      </c>
      <c r="I29" s="46">
        <v>9</v>
      </c>
      <c r="J29" s="7">
        <f>IF(I29="",0,VLOOKUP(I29,$B$33:$C$57,2,0))</f>
        <v>8</v>
      </c>
      <c r="K29" s="46"/>
      <c r="L29" s="7">
        <f>IF(K29="",0,VLOOKUP(K29,$B$33:$C$57,2,0))</f>
        <v>0</v>
      </c>
      <c r="M29" s="46"/>
      <c r="N29" s="68">
        <f>IF(M29="",0,VLOOKUP(M29,$B$33:$C$57,2,0))</f>
        <v>0</v>
      </c>
      <c r="O29" s="46">
        <v>13</v>
      </c>
      <c r="P29" s="7">
        <f>IF(O29="",0,VLOOKUP(O29,$B$33:$C$57,2,0))</f>
        <v>4</v>
      </c>
      <c r="Q29" s="46"/>
      <c r="R29" s="68">
        <f>IF(Q29="",0,VLOOKUP(Q29,$B$33:$C$57,2,0))</f>
        <v>0</v>
      </c>
      <c r="S29" s="46"/>
      <c r="T29" s="7">
        <f>IF(S29="",0,VLOOKUP(S29,$B$33:$C$57,2,0))</f>
        <v>0</v>
      </c>
      <c r="U29" s="46"/>
      <c r="V29" s="68">
        <f>IF(U29="",0,VLOOKUP(U29,$B$33:$C$57,2,0))</f>
        <v>0</v>
      </c>
      <c r="W29" s="46"/>
      <c r="X29" s="7">
        <f>IF(W29="",0,VLOOKUP(W29,$B$33:$C$57,2,0))</f>
        <v>0</v>
      </c>
      <c r="Y29" s="46">
        <v>19</v>
      </c>
      <c r="Z29" s="68">
        <f>IF(Y29="",0,VLOOKUP(Y29,$B$33:$C$57,2,0))</f>
        <v>0</v>
      </c>
      <c r="AA29" s="46">
        <v>11</v>
      </c>
      <c r="AB29" s="7">
        <f>IF(AA29="",0,VLOOKUP(AA29,$B$33:$C$57,2,0))</f>
        <v>6</v>
      </c>
      <c r="AC29" s="46">
        <v>9</v>
      </c>
      <c r="AD29" s="68">
        <f>IF(AC29="",0,VLOOKUP(AC29,$B$33:$C$57,2,0))</f>
        <v>8</v>
      </c>
      <c r="AE29" s="19">
        <f>COUNT(G29)+COUNT(K29)+COUNT(O29)+COUNT(S29)+COUNT(W29)+COUNT(AA29)</f>
        <v>2</v>
      </c>
      <c r="AF29" s="26">
        <f>+H29+L29+P29+T29+X29+AB29</f>
        <v>10</v>
      </c>
      <c r="AG29" s="19">
        <f>COUNT(I29)+COUNT(M29)+COUNT(Q29)+COUNT(U29)+COUNT(Y29)+COUNT(AC29)</f>
        <v>3</v>
      </c>
      <c r="AH29" s="26">
        <f>+J29+N29+R29+V29+Z29+AD29</f>
        <v>16</v>
      </c>
      <c r="AI29" s="9"/>
      <c r="AJ29" s="133">
        <f>J29</f>
        <v>8</v>
      </c>
      <c r="AK29" s="142">
        <f>N29</f>
        <v>0</v>
      </c>
      <c r="AL29" s="83">
        <f>R29</f>
        <v>0</v>
      </c>
      <c r="AM29" s="120">
        <f>V29</f>
        <v>0</v>
      </c>
      <c r="AN29" s="83">
        <f>Z29</f>
        <v>0</v>
      </c>
      <c r="AO29" s="88">
        <f>AD29</f>
        <v>8</v>
      </c>
      <c r="AP29" s="86"/>
      <c r="AQ29" s="84">
        <v>0</v>
      </c>
      <c r="AR29" s="99" t="str">
        <f>IF(AG29&lt;5,"",4-AG29)</f>
        <v/>
      </c>
      <c r="AS29" s="9"/>
      <c r="AT29" s="143">
        <f>H29</f>
        <v>0</v>
      </c>
      <c r="AU29" s="134">
        <f>L29</f>
        <v>0</v>
      </c>
      <c r="AV29" s="83">
        <f>P29</f>
        <v>4</v>
      </c>
      <c r="AW29" s="83">
        <f>T29</f>
        <v>0</v>
      </c>
      <c r="AX29" s="83">
        <f>X29</f>
        <v>0</v>
      </c>
      <c r="AY29" s="88">
        <f>AB29</f>
        <v>6</v>
      </c>
      <c r="AZ29" s="86"/>
      <c r="BA29" s="84">
        <v>0</v>
      </c>
      <c r="BB29" s="99" t="str">
        <f>IF(AE29&lt;5,"",4-AE29)</f>
        <v/>
      </c>
      <c r="BC29" s="9"/>
      <c r="BD29" s="9"/>
      <c r="BE29" s="9"/>
      <c r="BF29" s="4" t="str">
        <f>Q29&amp;", "&amp;S29&amp;", "&amp;U29&amp;", "&amp;W29&amp;", "&amp;Y29</f>
        <v>, , , , 19</v>
      </c>
    </row>
    <row r="30" spans="1:58" ht="17.25" customHeight="1" x14ac:dyDescent="0.25">
      <c r="A30" s="9"/>
      <c r="B30" s="33">
        <v>23</v>
      </c>
      <c r="C30" s="34" t="s">
        <v>45</v>
      </c>
      <c r="D30" s="145">
        <f>AF30+AH30+F30+AZ30+BA30+AP30+AQ30</f>
        <v>24</v>
      </c>
      <c r="E30" s="38">
        <f>COUNT(G30)+COUNT(I30)+COUNT(K30)+COUNT(M30)+COUNT(O30)+COUNT(Q30)+COUNT(S30)+COUNT(U30)+COUNT(W30)+COUNT(Y30)+COUNT(AA30)+COUNT(AC30)</f>
        <v>2</v>
      </c>
      <c r="F30" s="77"/>
      <c r="G30" s="46"/>
      <c r="H30" s="7">
        <f>IF(G30="",0,VLOOKUP(G30,$B$33:$C$57,2,0))</f>
        <v>0</v>
      </c>
      <c r="I30" s="46"/>
      <c r="J30" s="7">
        <f>IF(I30="",0,VLOOKUP(I30,$B$33:$C$57,2,0))</f>
        <v>0</v>
      </c>
      <c r="K30" s="46"/>
      <c r="L30" s="7">
        <f>IF(K30="",0,VLOOKUP(K30,$B$33:$C$57,2,0))</f>
        <v>0</v>
      </c>
      <c r="M30" s="46"/>
      <c r="N30" s="68">
        <f>IF(M30="",0,VLOOKUP(M30,$B$33:$C$57,2,0))</f>
        <v>0</v>
      </c>
      <c r="O30" s="46"/>
      <c r="P30" s="7">
        <f>IF(O30="",0,VLOOKUP(O30,$B$33:$C$57,2,0))</f>
        <v>0</v>
      </c>
      <c r="Q30" s="46">
        <v>8</v>
      </c>
      <c r="R30" s="68">
        <f>IF(Q30="",0,VLOOKUP(Q30,$B$33:$C$57,2,0))</f>
        <v>9</v>
      </c>
      <c r="S30" s="46">
        <v>3</v>
      </c>
      <c r="T30" s="7">
        <f>IF(S30="",0,VLOOKUP(S30,$B$33:$C$57,2,0))</f>
        <v>15</v>
      </c>
      <c r="U30" s="46"/>
      <c r="V30" s="68">
        <f>IF(U30="",0,VLOOKUP(U30,$B$33:$C$57,2,0))</f>
        <v>0</v>
      </c>
      <c r="W30" s="46"/>
      <c r="X30" s="7">
        <f>IF(W30="",0,VLOOKUP(W30,$B$33:$C$57,2,0))</f>
        <v>0</v>
      </c>
      <c r="Y30" s="46"/>
      <c r="Z30" s="68">
        <f>IF(Y30="",0,VLOOKUP(Y30,$B$33:$C$57,2,0))</f>
        <v>0</v>
      </c>
      <c r="AA30" s="46"/>
      <c r="AB30" s="7">
        <f>IF(AA30="",0,VLOOKUP(AA30,$B$33:$C$57,2,0))</f>
        <v>0</v>
      </c>
      <c r="AC30" s="46"/>
      <c r="AD30" s="68">
        <f>IF(AC30="",0,VLOOKUP(AC30,$B$33:$C$57,2,0))</f>
        <v>0</v>
      </c>
      <c r="AE30" s="19">
        <f>COUNT(G30)+COUNT(K30)+COUNT(O30)+COUNT(S30)+COUNT(W30)+COUNT(AA30)</f>
        <v>1</v>
      </c>
      <c r="AF30" s="26">
        <f>+H30+L30+P30+T30+X30+AB30</f>
        <v>15</v>
      </c>
      <c r="AG30" s="19">
        <f>COUNT(I30)+COUNT(M30)+COUNT(Q30)+COUNT(U30)+COUNT(Y30)+COUNT(AC30)</f>
        <v>1</v>
      </c>
      <c r="AH30" s="26">
        <f>+J30+N30+R30+V30+Z30+AD30</f>
        <v>9</v>
      </c>
      <c r="AI30" s="9"/>
      <c r="AJ30" s="133">
        <f>J30</f>
        <v>0</v>
      </c>
      <c r="AK30" s="83">
        <f>N30</f>
        <v>0</v>
      </c>
      <c r="AL30" s="83">
        <f>R30</f>
        <v>9</v>
      </c>
      <c r="AM30" s="120">
        <f>V30</f>
        <v>0</v>
      </c>
      <c r="AN30" s="83">
        <f>Z30</f>
        <v>0</v>
      </c>
      <c r="AO30" s="88">
        <f>AD30</f>
        <v>0</v>
      </c>
      <c r="AP30" s="86"/>
      <c r="AQ30" s="84"/>
      <c r="AR30" s="99" t="str">
        <f>IF(AG30&lt;5,"",4-AG30)</f>
        <v/>
      </c>
      <c r="AS30" s="59"/>
      <c r="AT30" s="82">
        <f>H30</f>
        <v>0</v>
      </c>
      <c r="AU30" s="134">
        <f>L30</f>
        <v>0</v>
      </c>
      <c r="AV30" s="83">
        <f>P30</f>
        <v>0</v>
      </c>
      <c r="AW30" s="83">
        <f>T30</f>
        <v>15</v>
      </c>
      <c r="AX30" s="83">
        <f>X30</f>
        <v>0</v>
      </c>
      <c r="AY30" s="88">
        <f>AB30</f>
        <v>0</v>
      </c>
      <c r="AZ30" s="86"/>
      <c r="BA30" s="84">
        <v>0</v>
      </c>
      <c r="BB30" s="99" t="str">
        <f>IF(AE30&lt;5,"",4-AE30)</f>
        <v/>
      </c>
      <c r="BC30" s="9"/>
      <c r="BD30" s="9"/>
      <c r="BE30" s="9"/>
      <c r="BF30" s="4" t="str">
        <f>Q30&amp;", "&amp;S30&amp;", "&amp;U30&amp;", "&amp;W30&amp;", "&amp;Y30</f>
        <v xml:space="preserve">8, 3, , , </v>
      </c>
    </row>
    <row r="31" spans="1:58" ht="17.25" customHeight="1" thickBot="1" x14ac:dyDescent="0.3">
      <c r="A31" s="58"/>
      <c r="B31" s="50">
        <v>24</v>
      </c>
      <c r="C31" s="51" t="s">
        <v>35</v>
      </c>
      <c r="D31" s="146">
        <f>AF31+AH31+F31+AZ31+BA31+AP31+AQ31</f>
        <v>4</v>
      </c>
      <c r="E31" s="52">
        <f>COUNT(G31)+COUNT(I31)+COUNT(K31)+COUNT(M31)+COUNT(O31)+COUNT(Q31)+COUNT(S31)+COUNT(U31)+COUNT(W31)+COUNT(Y31)+COUNT(AA31)+COUNT(AC31)</f>
        <v>2</v>
      </c>
      <c r="F31" s="78"/>
      <c r="G31" s="53">
        <v>16</v>
      </c>
      <c r="H31" s="54">
        <f>IF(G31="",0,VLOOKUP(G31,$B$33:$C$57,2,0))</f>
        <v>1</v>
      </c>
      <c r="I31" s="53"/>
      <c r="J31" s="54">
        <f>IF(I31="",0,VLOOKUP(I31,$B$33:$C$57,2,0))</f>
        <v>0</v>
      </c>
      <c r="K31" s="53"/>
      <c r="L31" s="54">
        <f>IF(K31="",0,VLOOKUP(K31,$B$33:$C$57,2,0))</f>
        <v>0</v>
      </c>
      <c r="M31" s="53"/>
      <c r="N31" s="69">
        <f>IF(M31="",0,VLOOKUP(M31,$B$33:$C$57,2,0))</f>
        <v>0</v>
      </c>
      <c r="O31" s="53">
        <v>14</v>
      </c>
      <c r="P31" s="54">
        <f>IF(O31="",0,VLOOKUP(O31,$B$33:$C$57,2,0))</f>
        <v>3</v>
      </c>
      <c r="Q31" s="53"/>
      <c r="R31" s="69">
        <f>IF(Q31="",0,VLOOKUP(Q31,$B$33:$C$57,2,0))</f>
        <v>0</v>
      </c>
      <c r="S31" s="53"/>
      <c r="T31" s="54">
        <f>IF(S31="",0,VLOOKUP(S31,$B$33:$C$57,2,0))</f>
        <v>0</v>
      </c>
      <c r="U31" s="53"/>
      <c r="V31" s="69">
        <f>IF(U31="",0,VLOOKUP(U31,$B$33:$C$57,2,0))</f>
        <v>0</v>
      </c>
      <c r="W31" s="53"/>
      <c r="X31" s="54">
        <f>IF(W31="",0,VLOOKUP(W31,$B$33:$C$57,2,0))</f>
        <v>0</v>
      </c>
      <c r="Y31" s="53"/>
      <c r="Z31" s="69">
        <f>IF(Y31="",0,VLOOKUP(Y31,$B$33:$C$57,2,0))</f>
        <v>0</v>
      </c>
      <c r="AA31" s="53"/>
      <c r="AB31" s="54">
        <f>IF(AA31="",0,VLOOKUP(AA31,$B$33:$C$57,2,0))</f>
        <v>0</v>
      </c>
      <c r="AC31" s="53"/>
      <c r="AD31" s="69">
        <f>IF(AC31="",0,VLOOKUP(AC31,$B$33:$C$57,2,0))</f>
        <v>0</v>
      </c>
      <c r="AE31" s="55">
        <f>COUNT(G31)+COUNT(K31)+COUNT(O31)+COUNT(S31)+COUNT(W31)+COUNT(AA31)</f>
        <v>2</v>
      </c>
      <c r="AF31" s="56">
        <f>+H31+L31+P31+T31+X31+AB31</f>
        <v>4</v>
      </c>
      <c r="AG31" s="55">
        <f>COUNT(I31)+COUNT(M31)+COUNT(Q31)+COUNT(U31)+COUNT(Y31)+COUNT(AC31)</f>
        <v>0</v>
      </c>
      <c r="AH31" s="56">
        <f>+J31+N31+R31+V31+Z31+AD31</f>
        <v>0</v>
      </c>
      <c r="AI31" s="9"/>
      <c r="AJ31" s="135">
        <f>J31</f>
        <v>0</v>
      </c>
      <c r="AK31" s="100">
        <f>N31</f>
        <v>0</v>
      </c>
      <c r="AL31" s="100">
        <f>R31</f>
        <v>0</v>
      </c>
      <c r="AM31" s="121">
        <f>V31</f>
        <v>0</v>
      </c>
      <c r="AN31" s="100">
        <f>Z31</f>
        <v>0</v>
      </c>
      <c r="AO31" s="101">
        <f>AD31</f>
        <v>0</v>
      </c>
      <c r="AP31" s="102"/>
      <c r="AQ31" s="103"/>
      <c r="AR31" s="104" t="str">
        <f>IF(AG31&lt;5,"",4-AG31)</f>
        <v/>
      </c>
      <c r="AS31" s="63"/>
      <c r="AT31" s="138">
        <f>H31</f>
        <v>1</v>
      </c>
      <c r="AU31" s="139">
        <f>L31</f>
        <v>0</v>
      </c>
      <c r="AV31" s="100">
        <f>P31</f>
        <v>3</v>
      </c>
      <c r="AW31" s="100">
        <f>T31</f>
        <v>0</v>
      </c>
      <c r="AX31" s="100">
        <f>X31</f>
        <v>0</v>
      </c>
      <c r="AY31" s="101">
        <f>AB31</f>
        <v>0</v>
      </c>
      <c r="AZ31" s="102"/>
      <c r="BA31" s="103">
        <v>0</v>
      </c>
      <c r="BB31" s="104" t="str">
        <f>IF(AE31&lt;5,"",4-AE31)</f>
        <v/>
      </c>
      <c r="BC31" s="59"/>
      <c r="BD31" s="59"/>
      <c r="BE31" s="59"/>
      <c r="BF31" s="4" t="str">
        <f>Q31&amp;", "&amp;S31&amp;", "&amp;U31&amp;", "&amp;W31&amp;", "&amp;Y31</f>
        <v xml:space="preserve">, , , , </v>
      </c>
    </row>
    <row r="32" spans="1:58" s="47" customFormat="1" ht="46.5" customHeight="1" x14ac:dyDescent="0.25">
      <c r="A32" s="59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</row>
    <row r="33" spans="2:3" x14ac:dyDescent="0.25">
      <c r="B33" s="3">
        <v>1</v>
      </c>
      <c r="C33" s="6">
        <v>20</v>
      </c>
    </row>
    <row r="34" spans="2:3" x14ac:dyDescent="0.25">
      <c r="B34" s="3">
        <v>2</v>
      </c>
      <c r="C34" s="6">
        <v>17</v>
      </c>
    </row>
    <row r="35" spans="2:3" x14ac:dyDescent="0.25">
      <c r="B35" s="3">
        <v>3</v>
      </c>
      <c r="C35" s="6">
        <v>15</v>
      </c>
    </row>
    <row r="36" spans="2:3" x14ac:dyDescent="0.25">
      <c r="B36" s="3">
        <v>4</v>
      </c>
      <c r="C36" s="6">
        <v>13</v>
      </c>
    </row>
    <row r="37" spans="2:3" x14ac:dyDescent="0.25">
      <c r="B37" s="3">
        <v>5</v>
      </c>
      <c r="C37" s="6">
        <v>12</v>
      </c>
    </row>
    <row r="38" spans="2:3" x14ac:dyDescent="0.25">
      <c r="B38" s="3">
        <v>6</v>
      </c>
      <c r="C38" s="6">
        <v>11</v>
      </c>
    </row>
    <row r="39" spans="2:3" x14ac:dyDescent="0.25">
      <c r="B39" s="3">
        <v>7</v>
      </c>
      <c r="C39" s="6">
        <v>10</v>
      </c>
    </row>
    <row r="40" spans="2:3" x14ac:dyDescent="0.25">
      <c r="B40" s="3">
        <v>8</v>
      </c>
      <c r="C40" s="6">
        <v>9</v>
      </c>
    </row>
    <row r="41" spans="2:3" x14ac:dyDescent="0.25">
      <c r="B41" s="3">
        <v>9</v>
      </c>
      <c r="C41" s="6">
        <v>8</v>
      </c>
    </row>
    <row r="42" spans="2:3" x14ac:dyDescent="0.25">
      <c r="B42" s="3">
        <v>10</v>
      </c>
      <c r="C42" s="6">
        <v>7</v>
      </c>
    </row>
    <row r="43" spans="2:3" x14ac:dyDescent="0.25">
      <c r="B43" s="3">
        <v>11</v>
      </c>
      <c r="C43" s="6">
        <v>6</v>
      </c>
    </row>
    <row r="44" spans="2:3" x14ac:dyDescent="0.25">
      <c r="B44" s="3">
        <v>12</v>
      </c>
      <c r="C44" s="6">
        <v>5</v>
      </c>
    </row>
    <row r="45" spans="2:3" x14ac:dyDescent="0.25">
      <c r="B45" s="3">
        <v>13</v>
      </c>
      <c r="C45" s="6">
        <v>4</v>
      </c>
    </row>
    <row r="46" spans="2:3" x14ac:dyDescent="0.25">
      <c r="B46" s="3">
        <v>14</v>
      </c>
      <c r="C46" s="6">
        <v>3</v>
      </c>
    </row>
    <row r="47" spans="2:3" x14ac:dyDescent="0.25">
      <c r="B47" s="3">
        <v>15</v>
      </c>
      <c r="C47" s="6">
        <v>2</v>
      </c>
    </row>
    <row r="48" spans="2:3" x14ac:dyDescent="0.25">
      <c r="B48" s="3">
        <v>16</v>
      </c>
      <c r="C48" s="6">
        <v>1</v>
      </c>
    </row>
    <row r="49" spans="2:3" x14ac:dyDescent="0.25">
      <c r="B49" s="3">
        <v>17</v>
      </c>
      <c r="C49" s="6">
        <v>0</v>
      </c>
    </row>
    <row r="50" spans="2:3" x14ac:dyDescent="0.25">
      <c r="B50" s="3">
        <v>18</v>
      </c>
      <c r="C50" s="6">
        <v>0</v>
      </c>
    </row>
    <row r="51" spans="2:3" x14ac:dyDescent="0.25">
      <c r="B51" s="3">
        <v>19</v>
      </c>
      <c r="C51" s="6">
        <v>0</v>
      </c>
    </row>
    <row r="52" spans="2:3" x14ac:dyDescent="0.25">
      <c r="B52" s="3">
        <v>20</v>
      </c>
      <c r="C52" s="6">
        <v>0</v>
      </c>
    </row>
    <row r="53" spans="2:3" x14ac:dyDescent="0.25">
      <c r="B53" s="3">
        <v>21</v>
      </c>
      <c r="C53" s="6">
        <v>0</v>
      </c>
    </row>
    <row r="54" spans="2:3" x14ac:dyDescent="0.25">
      <c r="B54" s="3">
        <v>22</v>
      </c>
      <c r="C54" s="6">
        <v>0</v>
      </c>
    </row>
    <row r="55" spans="2:3" x14ac:dyDescent="0.25">
      <c r="B55" s="3">
        <v>23</v>
      </c>
      <c r="C55" s="6">
        <v>0</v>
      </c>
    </row>
    <row r="56" spans="2:3" x14ac:dyDescent="0.25">
      <c r="B56" s="3">
        <v>24</v>
      </c>
      <c r="C56" s="6">
        <v>0</v>
      </c>
    </row>
    <row r="57" spans="2:3" x14ac:dyDescent="0.25">
      <c r="B57" s="3">
        <v>25</v>
      </c>
      <c r="C57" s="6">
        <v>0</v>
      </c>
    </row>
  </sheetData>
  <sortState xmlns:xlrd2="http://schemas.microsoft.com/office/spreadsheetml/2017/richdata2" ref="C8:BH31">
    <sortCondition descending="1" ref="D8:D31"/>
  </sortState>
  <printOptions horizontalCentered="1" verticalCentered="1"/>
  <pageMargins left="0.24" right="0.17" top="0.44" bottom="0.74803149606299202" header="0.31496062992126" footer="0.31496062992126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GFSC TOUR</vt:lpstr>
      <vt:lpstr>'GFSC TOUR'!Print_Area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Strömer</dc:creator>
  <cp:lastModifiedBy>Henrik Siverbrant</cp:lastModifiedBy>
  <cp:lastPrinted>2018-10-03T15:24:49Z</cp:lastPrinted>
  <dcterms:created xsi:type="dcterms:W3CDTF">2013-05-05T15:23:41Z</dcterms:created>
  <dcterms:modified xsi:type="dcterms:W3CDTF">2019-09-23T16:46:40Z</dcterms:modified>
</cp:coreProperties>
</file>